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40" yWindow="45" windowWidth="12120" windowHeight="8445" tabRatio="601" activeTab="0"/>
  </bookViews>
  <sheets>
    <sheet name="SUMMARY" sheetId="1" r:id="rId1"/>
    <sheet name="BS" sheetId="2" r:id="rId2"/>
    <sheet name="INCOME" sheetId="3" r:id="rId3"/>
    <sheet name="SCE" sheetId="4" r:id="rId4"/>
    <sheet name="CF" sheetId="5" r:id="rId5"/>
    <sheet name="NOTES A" sheetId="6" r:id="rId6"/>
    <sheet name="Notes B" sheetId="7" r:id="rId7"/>
  </sheets>
  <definedNames>
    <definedName name="_xlnm.Print_Area" localSheetId="1">'BS'!$A$1:$C$61</definedName>
    <definedName name="_xlnm.Print_Area" localSheetId="2">'INCOME'!$A$1:$F$50</definedName>
    <definedName name="_xlnm.Print_Area" localSheetId="5">'NOTES A'!$A$1:$R$116</definedName>
    <definedName name="_xlnm.Print_Area" localSheetId="6">'Notes B'!$A$1:$R$116</definedName>
    <definedName name="_xlnm.Print_Area" localSheetId="3">'SCE'!$A$1:$F$22</definedName>
    <definedName name="_xlnm.Print_Area" localSheetId="0">'SUMMARY'!$A$1:$G$28</definedName>
    <definedName name="Z_04DBC602_9D9B_4143_A75B_7C2CA73C3510_.wvu.PrintArea" localSheetId="1" hidden="1">'BS'!$A$1:$C$61</definedName>
    <definedName name="Z_04DBC602_9D9B_4143_A75B_7C2CA73C3510_.wvu.PrintArea" localSheetId="2" hidden="1">'INCOME'!$A$1:$F$50</definedName>
    <definedName name="Z_04DBC602_9D9B_4143_A75B_7C2CA73C3510_.wvu.PrintArea" localSheetId="5" hidden="1">'NOTES A'!$A$1:$R$116</definedName>
    <definedName name="Z_04DBC602_9D9B_4143_A75B_7C2CA73C3510_.wvu.PrintArea" localSheetId="6" hidden="1">'Notes B'!$A$1:$R$116</definedName>
    <definedName name="Z_04DBC602_9D9B_4143_A75B_7C2CA73C3510_.wvu.PrintArea" localSheetId="3" hidden="1">'SCE'!$A$1:$F$22</definedName>
    <definedName name="Z_04DBC602_9D9B_4143_A75B_7C2CA73C3510_.wvu.PrintArea" localSheetId="0" hidden="1">'SUMMARY'!$A$1:$G$28</definedName>
    <definedName name="Z_1A710A35_09D4_4124_B4A6_900DC677FCF5_.wvu.PrintArea" localSheetId="1" hidden="1">'BS'!$A$1:$C$61</definedName>
    <definedName name="Z_1A710A35_09D4_4124_B4A6_900DC677FCF5_.wvu.PrintArea" localSheetId="2" hidden="1">'INCOME'!$A$1:$G$50</definedName>
    <definedName name="Z_1A710A35_09D4_4124_B4A6_900DC677FCF5_.wvu.PrintArea" localSheetId="5" hidden="1">'NOTES A'!$A$1:$R$115</definedName>
    <definedName name="Z_1A710A35_09D4_4124_B4A6_900DC677FCF5_.wvu.PrintArea" localSheetId="6" hidden="1">'Notes B'!$A$1:$O$115</definedName>
    <definedName name="Z_1A710A35_09D4_4124_B4A6_900DC677FCF5_.wvu.PrintArea" localSheetId="3" hidden="1">'SCE'!$A$1:$F$22</definedName>
    <definedName name="Z_1A710A35_09D4_4124_B4A6_900DC677FCF5_.wvu.PrintArea" localSheetId="0" hidden="1">'SUMMARY'!$A$1:$G$28</definedName>
    <definedName name="Z_8139FC52_D970_4A46_9BEE_EAF2242B6B90_.wvu.PrintArea" localSheetId="1" hidden="1">'BS'!$A$1:$C$61</definedName>
    <definedName name="Z_8139FC52_D970_4A46_9BEE_EAF2242B6B90_.wvu.PrintArea" localSheetId="2" hidden="1">'INCOME'!$A$1:$F$50</definedName>
    <definedName name="Z_8139FC52_D970_4A46_9BEE_EAF2242B6B90_.wvu.PrintArea" localSheetId="5" hidden="1">'NOTES A'!$A$1:$R$116</definedName>
    <definedName name="Z_8139FC52_D970_4A46_9BEE_EAF2242B6B90_.wvu.PrintArea" localSheetId="6" hidden="1">'Notes B'!$A$1:$R$116</definedName>
    <definedName name="Z_8139FC52_D970_4A46_9BEE_EAF2242B6B90_.wvu.PrintArea" localSheetId="3" hidden="1">'SCE'!$A$1:$F$22</definedName>
    <definedName name="Z_8139FC52_D970_4A46_9BEE_EAF2242B6B90_.wvu.PrintArea" localSheetId="0" hidden="1">'SUMMARY'!$A$1:$G$28</definedName>
    <definedName name="Z_827D37C2_F632_4DFC_9DB8_8AA3A143BFCF_.wvu.PrintArea" localSheetId="1" hidden="1">'BS'!$A$1:$C$56</definedName>
    <definedName name="Z_827D37C2_F632_4DFC_9DB8_8AA3A143BFCF_.wvu.PrintArea" localSheetId="2" hidden="1">'INCOME'!$A$1:$G$48</definedName>
    <definedName name="Z_827D37C2_F632_4DFC_9DB8_8AA3A143BFCF_.wvu.PrintArea" localSheetId="3" hidden="1">'SCE'!$A$1:$F$18</definedName>
    <definedName name="Z_827D37C2_F632_4DFC_9DB8_8AA3A143BFCF_.wvu.PrintArea" localSheetId="0" hidden="1">'SUMMARY'!$A$1:$G$26</definedName>
  </definedNames>
  <calcPr fullCalcOnLoad="1"/>
</workbook>
</file>

<file path=xl/sharedStrings.xml><?xml version="1.0" encoding="utf-8"?>
<sst xmlns="http://schemas.openxmlformats.org/spreadsheetml/2006/main" count="411" uniqueCount="329">
  <si>
    <t>(Incorporated in Malaysia)</t>
  </si>
  <si>
    <t>RM</t>
  </si>
  <si>
    <t>PROPERTY, PLANT &amp; EQUIPMENT</t>
  </si>
  <si>
    <t>DEVELOPMENT EXPENDITURE</t>
  </si>
  <si>
    <t>CURRENT ASSETS</t>
  </si>
  <si>
    <t>Inventories</t>
  </si>
  <si>
    <t>Trade debtors</t>
  </si>
  <si>
    <t>Other debtors, deposits and prepayments</t>
  </si>
  <si>
    <t>Cash and bank balances</t>
  </si>
  <si>
    <t>CURRENT LIABILITIES</t>
  </si>
  <si>
    <t>Trade creditors</t>
  </si>
  <si>
    <t>Other creditors and accruals</t>
  </si>
  <si>
    <t xml:space="preserve">FINANCED BY </t>
  </si>
  <si>
    <t>Share capital</t>
  </si>
  <si>
    <t>Minority Interest</t>
  </si>
  <si>
    <t>CONDENSED CONSOLIDATED BALANCE SHEET</t>
  </si>
  <si>
    <t>Long Term Borrowings</t>
  </si>
  <si>
    <t xml:space="preserve">CURRENT </t>
  </si>
  <si>
    <t>PRECEDING YEAR</t>
  </si>
  <si>
    <t>YEAR</t>
  </si>
  <si>
    <t>CORRESPONDING</t>
  </si>
  <si>
    <t xml:space="preserve">CORRESPONDING </t>
  </si>
  <si>
    <t>QUARTER</t>
  </si>
  <si>
    <t>TO DATE</t>
  </si>
  <si>
    <t>PERIOD</t>
  </si>
  <si>
    <t>CONDENSED CONSOLIDATED INCOME STATEMENT</t>
  </si>
  <si>
    <t>Revenue</t>
  </si>
  <si>
    <t>Cost of Sales</t>
  </si>
  <si>
    <t>Gross Profit</t>
  </si>
  <si>
    <t>Other Operating Income</t>
  </si>
  <si>
    <t>Operating Expenses</t>
  </si>
  <si>
    <t>Profit from Operations</t>
  </si>
  <si>
    <t>Finance Costs</t>
  </si>
  <si>
    <t>Profit before taxation</t>
  </si>
  <si>
    <t>Taxation</t>
  </si>
  <si>
    <t>Share Capital</t>
  </si>
  <si>
    <t>Total</t>
  </si>
  <si>
    <t xml:space="preserve">Distributable </t>
  </si>
  <si>
    <t>Non-Distributable</t>
  </si>
  <si>
    <t>Share Premium</t>
  </si>
  <si>
    <t>Dividends</t>
  </si>
  <si>
    <t>CONDENSED CONSOLIDATED STATEMENT OF CHANGES IN EQUITY</t>
  </si>
  <si>
    <t>CONDENSED CONSOLIDATED STATEMENT OF CASH FLOWS</t>
  </si>
  <si>
    <t>A</t>
  </si>
  <si>
    <t>NOTES TO THE INTERIM FINANCIAL REPORT</t>
  </si>
  <si>
    <t>A1</t>
  </si>
  <si>
    <t>Basis of preparation</t>
  </si>
  <si>
    <t>A2</t>
  </si>
  <si>
    <t>Audit report of preceding annual financial statements</t>
  </si>
  <si>
    <t>A3</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</si>
  <si>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</si>
  <si>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</si>
  <si>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</si>
  <si>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</si>
  <si>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</si>
  <si>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There were no changes in estimates of amounts reported in prior financial years, which have a material effect in the current financial quarter.</t>
  </si>
  <si>
    <t>A6</t>
  </si>
  <si>
    <t>A7</t>
  </si>
  <si>
    <t>Dividend paid</t>
  </si>
  <si>
    <t>No dividend has been paid in the current financial quarter.</t>
  </si>
  <si>
    <t>A8</t>
  </si>
  <si>
    <t>The Group's operations comprise the following business segments:-</t>
  </si>
  <si>
    <t>i)</t>
  </si>
  <si>
    <t>ii)</t>
  </si>
  <si>
    <t>A9</t>
  </si>
  <si>
    <t>Valuation of property, plant and equipment</t>
  </si>
  <si>
    <t>A10</t>
  </si>
  <si>
    <t>Material events subsequent to the end of the quarter</t>
  </si>
  <si>
    <t>A11</t>
  </si>
  <si>
    <t>A12</t>
  </si>
  <si>
    <t>Contingent liabilities</t>
  </si>
  <si>
    <t>Significant related party transactions</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</si>
  <si>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</si>
  <si>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</si>
  <si>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</si>
  <si>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</si>
  <si>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</si>
  <si>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</si>
  <si>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</si>
  <si>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</si>
  <si>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</si>
  <si>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</si>
  <si>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</si>
  <si>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</si>
  <si>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</si>
  <si>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</si>
  <si>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</si>
  <si>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</si>
  <si>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Group's borrowings and debt securities</t>
  </si>
  <si>
    <t>(a)</t>
  </si>
  <si>
    <t>Short term borrowings:-</t>
  </si>
  <si>
    <t>(b)</t>
  </si>
  <si>
    <t>Long term borrowings:-</t>
  </si>
  <si>
    <t>B9</t>
  </si>
  <si>
    <t>Off balance sheet financial instruments</t>
  </si>
  <si>
    <t>B10</t>
  </si>
  <si>
    <t>Material litigation</t>
  </si>
  <si>
    <t>B11</t>
  </si>
  <si>
    <t>B12</t>
  </si>
  <si>
    <t>a.</t>
  </si>
  <si>
    <t xml:space="preserve">Basic </t>
  </si>
  <si>
    <t>b.</t>
  </si>
  <si>
    <t>Diluted</t>
  </si>
  <si>
    <t>Earnings per share</t>
  </si>
  <si>
    <t>Share of loss from associate company</t>
  </si>
  <si>
    <t>NA</t>
  </si>
  <si>
    <t>Segmental information</t>
  </si>
  <si>
    <t>Profit after taxation</t>
  </si>
  <si>
    <t xml:space="preserve">Profit after taxation and MI </t>
  </si>
  <si>
    <t>Amortisation of Goodwill</t>
  </si>
  <si>
    <t>The Group did not announce any profit forecast nor has issued any profit guarantee during the financial quarter.</t>
  </si>
  <si>
    <t>There were no financial instruments with off-balance sheet risk as at the date of this announcement applicable to the Group.</t>
  </si>
  <si>
    <t>All borrowings are denominated in Ringgit Malaysia.</t>
  </si>
  <si>
    <t>ECOFUTURE BHD. (628026-M)</t>
  </si>
  <si>
    <t>Deferred income</t>
  </si>
  <si>
    <t>Deferred tax</t>
  </si>
  <si>
    <t>Oil palm biomass optimisation operations</t>
  </si>
  <si>
    <t>Milling operations</t>
  </si>
  <si>
    <t>Quarter</t>
  </si>
  <si>
    <t>Purchases of FFB from MESB</t>
  </si>
  <si>
    <t>Earnings Per Share (EPS) - (sen)</t>
  </si>
  <si>
    <t>Diluted EPS</t>
  </si>
  <si>
    <t>SUMMARY OF KEY FINANCIAL INFORMATION</t>
  </si>
  <si>
    <t>Profit after tax and minority interest</t>
  </si>
  <si>
    <t>Dividend per share (sen)</t>
  </si>
  <si>
    <t>INDIVIDUAL PERIOD</t>
  </si>
  <si>
    <t>CURRENT YEAR QUARTER</t>
  </si>
  <si>
    <t>PRECEDING YEAR CORRESPONDING QUARTER</t>
  </si>
  <si>
    <t>RM '000</t>
  </si>
  <si>
    <t>CUMULATIVE PERIOD</t>
  </si>
  <si>
    <t>PRECEDING YEAR CORRESPONDING PERIOD</t>
  </si>
  <si>
    <t>AS AT END OF CURRENT QUARTER</t>
  </si>
  <si>
    <t>AS AT PRECEDING FINANCIAL YEAR END</t>
  </si>
  <si>
    <t>Capital commitments</t>
  </si>
  <si>
    <t>Cumulative</t>
  </si>
  <si>
    <t>Bank overdraft</t>
  </si>
  <si>
    <t>Note:-</t>
  </si>
  <si>
    <r>
      <t xml:space="preserve">Note: For full text of the above announcement, please access the Bursa Malaysia website at </t>
    </r>
    <r>
      <rPr>
        <u val="single"/>
        <sz val="10"/>
        <rFont val="Arial"/>
        <family val="0"/>
      </rPr>
      <t>www.bursamalaysia.com</t>
    </r>
  </si>
  <si>
    <t>NET CURRENT LIABILITIES</t>
  </si>
  <si>
    <t>Net cash used in investing activities</t>
  </si>
  <si>
    <t>Seasonal or cyclical factors</t>
  </si>
  <si>
    <t>Debt and equity securities</t>
  </si>
  <si>
    <t>Changes in the composition of the Group</t>
  </si>
  <si>
    <t>A13</t>
  </si>
  <si>
    <t>A14</t>
  </si>
  <si>
    <t>A15</t>
  </si>
  <si>
    <t>To avoid any conflict of interest with Ecofuture, SWSB has entered into purchase agreement with MESB to ensure that the business relationship between the Group and His Royal Highness be conducted on an arm's length basis, on commercial terms and that are non-competing with the Group. In this respect, the sale price of Fresh Fruit Bunches (FFB) by MESB is based on the prevailing market price quoted by the Malaysia Palm Oil Board. In addition, although His Royal Highness is a substantial shareholder of Ecofuture he is not a Director in Ecofuture nor any of its subsidiaries and is not involved in the executive decision making process. Based on the foregoing, the Directors of the Company are of the opinion that all the transactions below have been entered into in the normal course of business and have been established on terms and conditions that are at arm's length and not materially different from those obtainable in transactions with unrelated parties.</t>
  </si>
  <si>
    <t>There were no changes in the valuation of the property, plant and equipment reported in the previous audited financial statements that will have an effect on the results of the current financial quarter under review.</t>
  </si>
  <si>
    <t>B13</t>
  </si>
  <si>
    <t>INTANGIBLE ASSETS</t>
  </si>
  <si>
    <t>Reserve on Consolidation</t>
  </si>
  <si>
    <t>Net profit for the period</t>
  </si>
  <si>
    <t>The preceding year annual audited financial statements for the Group were not subject to any qualification.</t>
  </si>
  <si>
    <t>Unsecured - Overdraft</t>
  </si>
  <si>
    <t xml:space="preserve">                  - Hire Purchase</t>
  </si>
  <si>
    <t>Unsecured - Hire Purchase</t>
  </si>
  <si>
    <t>The Status of Corporate Proposals and Utilisation of Proceeds</t>
  </si>
  <si>
    <t>Reserve on consolidation</t>
  </si>
  <si>
    <t>Amount approved and contracted for:</t>
  </si>
  <si>
    <t>Current year provision</t>
  </si>
  <si>
    <t>External sales</t>
  </si>
  <si>
    <t>Inter-segment sales</t>
  </si>
  <si>
    <t>Biomass</t>
  </si>
  <si>
    <t>Milling</t>
  </si>
  <si>
    <t>Elimination</t>
  </si>
  <si>
    <t>Consolidated</t>
  </si>
  <si>
    <t>Segment results</t>
  </si>
  <si>
    <t>Unallocated corporate expenses</t>
  </si>
  <si>
    <t>Finance cost</t>
  </si>
  <si>
    <t>Assets</t>
  </si>
  <si>
    <t>Segment liabilities</t>
  </si>
  <si>
    <t>Unallocated corporate assets</t>
  </si>
  <si>
    <t>Segment assets</t>
  </si>
  <si>
    <t>Liabilities</t>
  </si>
  <si>
    <t>Unallocated corporate liabilities</t>
  </si>
  <si>
    <t>No segmental information by geographical location is provided as the Group operates predominantly in Malaysia.</t>
  </si>
  <si>
    <t>Share premium</t>
  </si>
  <si>
    <t>Basic earnings per share (sen)</t>
  </si>
  <si>
    <t>(The figures have not been audited)</t>
  </si>
  <si>
    <t>Unaudited</t>
  </si>
  <si>
    <t>GOODWILL</t>
  </si>
  <si>
    <t>Tax recoverable</t>
  </si>
  <si>
    <t>Provision for taxation</t>
  </si>
  <si>
    <t>Short term borrowings</t>
  </si>
  <si>
    <t>Accumulated profit b/f</t>
  </si>
  <si>
    <t>Accumulated profit for the period</t>
  </si>
  <si>
    <t>Shareholders' fund</t>
  </si>
  <si>
    <t>Accumulated Profit</t>
  </si>
  <si>
    <t>Net increase in cash and cash equivalents</t>
  </si>
  <si>
    <t>The financial statements of the Group and of the Company are prepared on the historical cost basis except as disclosed in the notes to this statement and in compliance with the provisions of the Companies Act, 1965 and applicable approved accounting standard. This quarterly results should be read in conjunction with the Annual Report for the financial year ended 31 December 2004.</t>
  </si>
  <si>
    <t>The Group's operations are not materially effected by seasonal or cyclical changes during the quarter under review.</t>
  </si>
  <si>
    <t>Interest earned</t>
  </si>
  <si>
    <t>Individual</t>
  </si>
  <si>
    <t>ADDITIONAL INFORMATION REQUIRED BY THE BURSA MALAYSIA SECURITIES BERHAD'S LISTING REQUIREMENTS</t>
  </si>
  <si>
    <t>Details of utilisation</t>
  </si>
  <si>
    <t>Capital expenditure</t>
  </si>
  <si>
    <t>Part financing for the construction of a new factory building and purchase of plant and machinery</t>
  </si>
  <si>
    <t>Installation of boilers and turbines</t>
  </si>
  <si>
    <t>Others</t>
  </si>
  <si>
    <t>Research and development</t>
  </si>
  <si>
    <t>Working capital</t>
  </si>
  <si>
    <t>Defray estimated listing expenses</t>
  </si>
  <si>
    <t>Amount of proceeds (RM'000)</t>
  </si>
  <si>
    <t>Audited</t>
  </si>
  <si>
    <t>As at 31 Dec 2004</t>
  </si>
  <si>
    <t>DEFERRED EXPENDITURE</t>
  </si>
  <si>
    <t>Amount due from related companies</t>
  </si>
  <si>
    <t>There were no issuance, cancellations, repurchases, resale and repayment of debt and equity securities, share buy backs, share cancellation, shares held as treasury share and resale of treasury shares for the current quarter.</t>
  </si>
  <si>
    <t>No dividends will be declared for the current quarter under review.</t>
  </si>
  <si>
    <t>Diluted  earnings per share (sen)</t>
  </si>
  <si>
    <t>The group does not have any convertible securities.</t>
  </si>
  <si>
    <t>Secured:- Term loan</t>
  </si>
  <si>
    <t>Secured:- Bankers Acceptance</t>
  </si>
  <si>
    <t xml:space="preserve">              - Term loan</t>
  </si>
  <si>
    <t>Current quarter</t>
  </si>
  <si>
    <t>Expansion of existing biomass operations</t>
  </si>
  <si>
    <t>ENDED</t>
  </si>
  <si>
    <t>Cash flows from operating activities</t>
  </si>
  <si>
    <t>Adjustments for items not involving the movement of funds:</t>
  </si>
  <si>
    <t>Depreciation of property, plant and equipment</t>
  </si>
  <si>
    <t>Amortisation of deferred income</t>
  </si>
  <si>
    <t>Amortisation of estate deferred expenditure</t>
  </si>
  <si>
    <t>Gain on disposal of property, plant and equipment</t>
  </si>
  <si>
    <t>Interest expenses</t>
  </si>
  <si>
    <t>Interest income</t>
  </si>
  <si>
    <t>Operating profit before working capital changes</t>
  </si>
  <si>
    <t>Changes in working capital:</t>
  </si>
  <si>
    <t>Trade receivables, other receivables, deposits and prepayments</t>
  </si>
  <si>
    <t>Trade payables, other payables and accruals</t>
  </si>
  <si>
    <t>Amount due to director</t>
  </si>
  <si>
    <t>Interest paid</t>
  </si>
  <si>
    <t>Tax paid</t>
  </si>
  <si>
    <t>Cash flows from investing activities</t>
  </si>
  <si>
    <t>Purchase of intangible assets</t>
  </si>
  <si>
    <t>Purchase of property, plant and equipment</t>
  </si>
  <si>
    <t>Proceeds from disposal of property, plant and equipment</t>
  </si>
  <si>
    <t>Increase in estate development expenditure</t>
  </si>
  <si>
    <t>Decrease in deferred expenditure</t>
  </si>
  <si>
    <t>Cash flows from financing activities</t>
  </si>
  <si>
    <t>Net inception of hire purchase and lease agreements</t>
  </si>
  <si>
    <t>Cash and cash equivalents brought forward</t>
  </si>
  <si>
    <t>Cash and cash equivalents carried forward</t>
  </si>
  <si>
    <t>Cash and cash equivalents comprise:</t>
  </si>
  <si>
    <t>Overdrafts</t>
  </si>
  <si>
    <t>There were no changes in the composition of the Group during the current quarter under review.</t>
  </si>
  <si>
    <t>Construction of new lines of production (Fibre plant)</t>
  </si>
  <si>
    <t>Construction of new factory building (Pulp project)</t>
  </si>
  <si>
    <t>Plant and machinery (Pulp project)</t>
  </si>
  <si>
    <t>Preceding quarter</t>
  </si>
  <si>
    <t>Plant and machinery (Mill &amp; fibre plant)</t>
  </si>
  <si>
    <t>The interim financial reports are not audited and has been prepared in compliance with FRS 134, Interim Financial Reporting.</t>
  </si>
  <si>
    <t>Save as disclosed, there are no other material litigation involving the Group.</t>
  </si>
  <si>
    <t>Results on profit after tax and minority interest</t>
  </si>
  <si>
    <t>Listing expenditure</t>
  </si>
  <si>
    <t>Proceeds from listing</t>
  </si>
  <si>
    <t>The breakdown of taxation for the Group is as follows:</t>
  </si>
  <si>
    <t>Plant and machinery (Ecopak)</t>
  </si>
  <si>
    <t>Under provision in year 2004</t>
  </si>
  <si>
    <t>Deferred tax liability</t>
  </si>
  <si>
    <t>There were no sale of unquoted investments and properties during the current financial quarter.</t>
  </si>
  <si>
    <t>Saved as disclosed, there are no corporate proposal announced but not yet completed for the quarter under review.</t>
  </si>
  <si>
    <t>Item</t>
  </si>
  <si>
    <t>Pulp Project</t>
  </si>
  <si>
    <t>Revised utilisation (RM'000)</t>
  </si>
  <si>
    <t>Less: Listing expenses</t>
  </si>
  <si>
    <t>Processing of Fresh Fruit Bunches (FFBs), sourced from internal and external oil palm plantations into Crude Palm Oil (CPO), Palm Kernel (PK) and EFBs.</t>
  </si>
  <si>
    <t>On 19 September 05, the Company via its sponsor, Affin Merchant Bank Berhad had applied to Securities Commission (SC) on the Group's</t>
  </si>
  <si>
    <t>Remaining Unutilised Proceeds (RM'000)</t>
  </si>
  <si>
    <t>12 MONTHS TO DATE</t>
  </si>
  <si>
    <t>As at 31 Dec 2005</t>
  </si>
  <si>
    <t>12 MONTHS</t>
  </si>
  <si>
    <t>12 MONTHS'</t>
  </si>
  <si>
    <t>Acquisition of subsidiary net cash</t>
  </si>
  <si>
    <t>Net inception of term loans</t>
  </si>
  <si>
    <t>Net inception of short term bank borrowings</t>
  </si>
  <si>
    <t>Sourcing of oil palm biomass, i.e. Empty Fruit Bunches (EFBs) from the Group's milling operations and then process and recycle EFBs into biodegradable products such as ECOFIBRE, ECOMAT and ECOPAK; and sale of engineering and specialised machineries for extraction of fibre from EFBs.</t>
  </si>
  <si>
    <t>The Directors of Ecofuture are optimistic that the Group's performance will continue to be satisfactory as the Group anticipates to secure and fulfil new orders for its biomass products in the coming year.</t>
  </si>
  <si>
    <t>There were no acquisitions and disposals of quoted securities during the financial quarter ended 31 December 2005.</t>
  </si>
  <si>
    <t>Utilised during 4th quarter (RM'000)</t>
  </si>
  <si>
    <t>contribution from the Group's biomass operation activity in the 4th quarter.</t>
  </si>
  <si>
    <t>Net cash generated/(used) from/(in) operating activities</t>
  </si>
  <si>
    <t>Net cash generated from financing activities</t>
  </si>
  <si>
    <t>There were no material events subsequent to the end of the quarter.</t>
  </si>
  <si>
    <t>Year to date</t>
  </si>
  <si>
    <t>purchase of plant and machinery</t>
  </si>
  <si>
    <t>Part financing for the construction of a new factory building and</t>
  </si>
  <si>
    <t>The Group's effective tax rate is higher than the statutory tax rate as there are certain non deductible expenses.</t>
  </si>
  <si>
    <t>Net Assets Per Share (sen)</t>
  </si>
  <si>
    <t>Net Assets per share (sen)</t>
  </si>
  <si>
    <t>Profit before tax (PBT) for the current quarter under review has increased by RM95,520 as compared to the preceding quarter mainly due to better</t>
  </si>
  <si>
    <t>Fixed deposit with licensed bank</t>
  </si>
  <si>
    <t>Cash generated/(used) from/(in) operating activities</t>
  </si>
  <si>
    <t>The accounting policies and presentation adopted by the Group for these interim condensed financial statements are consistent with the most recent audited</t>
  </si>
  <si>
    <t>31 December 2004 and the accompanying notes attached to this interim report.</t>
  </si>
  <si>
    <t>and the accompanying notes attached to this interim report.</t>
  </si>
  <si>
    <t>the accompanying notes attached to this interim report.</t>
  </si>
  <si>
    <t>The group recorded profit before taxation of RM2,165,526 on a turnover of RM69,106,234 for 12 months to date. On a segmental basis, the Group' biomass activity contributed 5.1% (external sales) or 5.5% (external and inter-segment sales) to the total revenue. In terms of profit before tax, interest and unallocated corporate expenses, the Group's biomass activity contributed 34.7% to the Group's results.</t>
  </si>
  <si>
    <t>The status of the utilisation of listing proceeds as at 31 December 2005 is as follows:</t>
  </si>
  <si>
    <t>During the year, Stable-Win Sdn Bhd ("SWSB"), a subsidiary company of Ecofuture Bhd. ("Ecofuture") has entered into 4 agreements with Mado's Enterprise Sdn Bhd ("MESB"), a company which is involved in oil palm plantation to sell and deliver to SWSB oil palm fruits produced by the various oil palm plantations of which MESB is vested with the proprietary right. Duli Yang Amat Mulia Tunku Ibrahim Ismail Ibni Sultan Iskandar Al-Haj (His Royal Highness) who is a substantial shareholder of Ecofuture  is also the Managing Director of MESB.</t>
  </si>
  <si>
    <t>accompanying notes attached to this interim report.</t>
  </si>
  <si>
    <t>financial statements for the financial year ended 31 December 2004.</t>
  </si>
  <si>
    <t>intention to change the utilisation of the listing proceeds. Subject to the SC's approval, the Group now intends to utilise RM2.0 million out of the unutilised</t>
  </si>
  <si>
    <t>listing proceeds of RM2.38 million to develop its biomass activities in the manufacturing of pulp from empty fruit bunches (Pulp Project), as proposed</t>
  </si>
  <si>
    <t>below:</t>
  </si>
  <si>
    <t>The basic earnings per share for the quarter ended 31 December 2005 is arrived at after taking into account the Group's profit after taxation and MI of RM1,418,102 (for 12 months' period) and RM535,002 (for current quarter) over the weighted average number of ordinary shares of RM0.10 each of 174,540,000 in issue.</t>
  </si>
  <si>
    <t>Weighted average number of shares</t>
  </si>
  <si>
    <t>The Company's entire issued and paid-up capital of 174,540,000 ordinary shares of RM0.10 each were listed on 11 January 2005 on the MESDAQ Market of Bursa Malaysia Securities Berhad. The proceeds from the company initial public offering were received after the Company's listing.</t>
  </si>
  <si>
    <t xml:space="preserve">The above should be read in conjunction with the Audited Financial Statement for the year ended </t>
  </si>
  <si>
    <t xml:space="preserve">The above should be read in conjunction with the Audited Financial Statements for the year ended 31 December 2004 and the </t>
  </si>
  <si>
    <t>The above should be read in conjunction with the Audited Financial Statements for the year ended 31 December 2004</t>
  </si>
  <si>
    <t xml:space="preserve">The above should be read in conjunction with the Audited Financial Statement for the year ended 31 December 2004 and </t>
  </si>
  <si>
    <t>Remarks:</t>
  </si>
  <si>
    <t>31 December 2005</t>
  </si>
  <si>
    <t>Quarterly report on consolidated results for the 4th quarter ended 31 December 2005</t>
  </si>
  <si>
    <t>Net Assets per share as at 31 December 2005 is arrived based on the Group's Net Assets of</t>
  </si>
  <si>
    <t>RM26,181,884 (2004: RM26,629,152) over the number of ordinary shares of RM0.10 each of</t>
  </si>
  <si>
    <t>12 months' period ended 31 December 2005</t>
  </si>
  <si>
    <t>As at 1 January 2005</t>
  </si>
  <si>
    <t>As at 31 December 2005</t>
  </si>
  <si>
    <t>As at 31 December 05, the Group has no contingent liabilities which, upon materialisation would have a material impact on the financial position and business of the Group.</t>
  </si>
  <si>
    <t>Capital commitments as at 31 December 2005 are as follows:-</t>
  </si>
  <si>
    <t>12 months ended 31/12/05</t>
  </si>
  <si>
    <t>The approval of the SC for the proposed change in the utilisation of the listing proceeds was obtained on 16 November 2005.</t>
  </si>
  <si>
    <t>Utilised as at 30-Sept-05 (RM'000)</t>
  </si>
  <si>
    <t>Balance as at 30-Sept-05 (RM'000)</t>
  </si>
  <si>
    <t>Balance as at 31-Dec-05 (RM'000)</t>
  </si>
  <si>
    <t>Stable-Win Sdn Bhd, a wholly owned subsidiary of Ecofuture, has taken legal action against certain of its trade debtors, namely Soon Seng Palm Oil Mill Sdn Bhd (SSPOM) and Dominion Palm Oil Mill Sdn Bhd (DPOM) on 20 April 05, Gemas Oil Mill Sdn Bhd (GOM) on 9 April 05 and Soon Seng Palm Products Sdn Bhd (SSPP) on 11 April 05 to recover total debt of RM2,747,229 for goods and services supplied and provided, i.e. crude palm oil and palm kernel. The Directors are positive on the outcome of the case based on legal advice obtained. The cases have been fixed for case management on 25 April 06 (SSPOM and DPOM), 3 April 06 (GOM) and mention on 29 March 06 (SSPP).</t>
  </si>
  <si>
    <t>174,540,000 in issue.</t>
  </si>
  <si>
    <t>Balance unutilised as at last quarter 30-Sept-05 (RM'000)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</si>
</sst>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0.000"/>
    <numFmt numFmtId="168" formatCode="&quot;Yes&quot;;&quot;Yes&quot;;&quot;No&quot;"/>
    <numFmt numFmtId="169" formatCode="&quot;True&quot;;&quot;True&quot;;&quot;False&quot;"/>
    <numFmt numFmtId="170" formatCode="&quot;On&quot;;&quot;On&quot;;&quot;Off&quot;"/>
    <numFmt numFmtId="171" formatCode="0_);\(0\)"/>
    <numFmt numFmtId="172" formatCode="#,##0.0"/>
    <numFmt numFmtId="173" formatCode="0.0%"/>
    <numFmt numFmtId="174" formatCode="0.0"/>
    <numFmt numFmtId="175" formatCode="[$-409]dddd\,\ mmmm\ dd\,\ yyyy"/>
    <numFmt numFmtId="176" formatCode="[$-409]d\-mmm\-yyyy;@"/>
    <numFmt numFmtId="177" formatCode="[$-409]dd\-mmm\-yy;@"/>
    <numFmt numFmtId="178" formatCode="[$-409]d\-mmm\-yy;@"/>
  </numFmts>
  <fonts count="15">
    <font>
      <sz val="10"/>
      <name val="Arial"/>
      <family val="0"/>
    </font>
    <font>
      <u val="single"/>
      <sz val="10"/>
      <color indexed="36"/>
      <name val="Arial"/>
      <family val="0"/>
    </font>
    <font>
      <u val="single"/>
      <sz val="10"/>
      <color indexed="12"/>
      <name val="Arial"/>
      <family val="0"/>
    </font>
    <font>
      <sz val="8"/>
      <name val="Arial"/>
      <family val="2"/>
    </font>
    <font>
      <b/>
      <sz val="9"/>
      <name val="Arial"/>
      <family val="2"/>
    </font>
    <font>
      <b/>
      <sz val="9"/>
      <color indexed="9"/>
      <name val="Arial"/>
      <family val="2"/>
    </font>
    <font>
      <sz val="9"/>
      <name val="Arial"/>
      <family val="2"/>
    </font>
    <font>
      <sz val="10"/>
      <name val="Arial Narrow"/>
      <family val="0"/>
    </font>
    <font>
      <sz val="9"/>
      <color indexed="10"/>
      <name val="Arial"/>
      <family val="2"/>
    </font>
    <font>
      <b/>
      <sz val="9"/>
      <color indexed="8"/>
      <name val="Arial"/>
      <family val="2"/>
    </font>
    <font>
      <b/>
      <sz val="10"/>
      <name val="Arial"/>
      <family val="2"/>
    </font>
    <font>
      <sz val="9"/>
      <color indexed="8"/>
      <name val="Arial"/>
      <family val="2"/>
    </font>
    <font>
      <u val="single"/>
      <sz val="10"/>
      <name val="Arial"/>
      <family val="0"/>
    </font>
    <font>
      <u val="single"/>
      <sz val="9"/>
      <name val="Arial"/>
      <family val="2"/>
    </font>
    <font>
      <sz val="10"/>
      <color indexed="10"/>
      <name val="Arial"/>
      <family val="2"/>
    </font>
  </fonts>
  <fills count="2">
    <fill>
      <patternFill/>
    </fill>
    <fill>
      <patternFill patternType="gray125"/>
    </fill>
  </fills>
  <borders count="20">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241">
    <xf numFmtId="0" fontId="0" fillId="0" borderId="0" xfId="0" applyAlignment="1">
      <alignment/>
    </xf>
    <xf numFmtId="0" fontId="3"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horizontal="center"/>
    </xf>
    <xf numFmtId="43" fontId="4" fillId="0" borderId="0" xfId="15" applyFont="1" applyFill="1" applyAlignment="1">
      <alignment horizontal="center"/>
    </xf>
    <xf numFmtId="0" fontId="6" fillId="0" borderId="0" xfId="0" applyFont="1" applyAlignment="1">
      <alignment/>
    </xf>
    <xf numFmtId="0" fontId="6" fillId="0" borderId="0" xfId="0" applyFont="1" applyBorder="1" applyAlignment="1">
      <alignment horizontal="center"/>
    </xf>
    <xf numFmtId="164" fontId="6" fillId="0" borderId="0" xfId="15" applyNumberFormat="1" applyFont="1" applyFill="1" applyAlignment="1">
      <alignment/>
    </xf>
    <xf numFmtId="164" fontId="6" fillId="0" borderId="0" xfId="15" applyNumberFormat="1" applyFont="1" applyAlignment="1">
      <alignment/>
    </xf>
    <xf numFmtId="0" fontId="4" fillId="0" borderId="0" xfId="0" applyFont="1" applyAlignment="1">
      <alignment/>
    </xf>
    <xf numFmtId="164" fontId="4" fillId="0" borderId="1" xfId="15" applyNumberFormat="1" applyFont="1" applyFill="1" applyBorder="1" applyAlignment="1">
      <alignment/>
    </xf>
    <xf numFmtId="164" fontId="4" fillId="0" borderId="0" xfId="15" applyNumberFormat="1" applyFont="1" applyFill="1" applyBorder="1" applyAlignment="1">
      <alignment/>
    </xf>
    <xf numFmtId="164" fontId="6" fillId="0" borderId="0" xfId="15" applyNumberFormat="1" applyFont="1" applyFill="1" applyBorder="1" applyAlignment="1">
      <alignment/>
    </xf>
    <xf numFmtId="164" fontId="4" fillId="0" borderId="2" xfId="15" applyNumberFormat="1" applyFont="1" applyFill="1" applyBorder="1" applyAlignment="1">
      <alignment/>
    </xf>
    <xf numFmtId="164" fontId="4" fillId="0" borderId="0" xfId="15" applyNumberFormat="1" applyFont="1" applyFill="1" applyBorder="1" applyAlignment="1">
      <alignment/>
    </xf>
    <xf numFmtId="0" fontId="4" fillId="0" borderId="0" xfId="0" applyFont="1" applyFill="1" applyAlignment="1">
      <alignment/>
    </xf>
    <xf numFmtId="0" fontId="4" fillId="0" borderId="0" xfId="0" applyFont="1" applyBorder="1" applyAlignment="1">
      <alignment horizontal="center"/>
    </xf>
    <xf numFmtId="41" fontId="4" fillId="0" borderId="0" xfId="0" applyNumberFormat="1" applyFont="1" applyBorder="1" applyAlignment="1">
      <alignment/>
    </xf>
    <xf numFmtId="0" fontId="4" fillId="0" borderId="0" xfId="0" applyFont="1" applyBorder="1" applyAlignment="1">
      <alignment/>
    </xf>
    <xf numFmtId="41" fontId="4" fillId="0" borderId="0" xfId="0" applyNumberFormat="1" applyFont="1" applyFill="1" applyBorder="1" applyAlignment="1">
      <alignment horizontal="center"/>
    </xf>
    <xf numFmtId="15" fontId="4" fillId="0" borderId="0" xfId="0" applyNumberFormat="1" applyFont="1" applyFill="1" applyAlignment="1">
      <alignment horizontal="center"/>
    </xf>
    <xf numFmtId="15" fontId="4" fillId="0" borderId="0" xfId="0" applyNumberFormat="1" applyFont="1" applyFill="1" applyBorder="1" applyAlignment="1">
      <alignment horizontal="center"/>
    </xf>
    <xf numFmtId="164" fontId="4" fillId="0" borderId="0" xfId="15" applyNumberFormat="1" applyFont="1" applyBorder="1" applyAlignment="1">
      <alignment/>
    </xf>
    <xf numFmtId="0" fontId="6" fillId="0" borderId="0" xfId="0" applyFont="1" applyFill="1" applyBorder="1" applyAlignment="1">
      <alignment/>
    </xf>
    <xf numFmtId="43" fontId="6" fillId="0" borderId="0" xfId="15" applyFont="1" applyFill="1" applyAlignment="1">
      <alignment/>
    </xf>
    <xf numFmtId="164" fontId="6" fillId="0" borderId="3" xfId="15" applyNumberFormat="1" applyFont="1" applyFill="1" applyBorder="1" applyAlignment="1">
      <alignment/>
    </xf>
    <xf numFmtId="43" fontId="6" fillId="0" borderId="0" xfId="15" applyFont="1" applyFill="1" applyBorder="1" applyAlignment="1">
      <alignment/>
    </xf>
    <xf numFmtId="164" fontId="6" fillId="0" borderId="0" xfId="15" applyNumberFormat="1" applyFont="1" applyFill="1" applyBorder="1" applyAlignment="1">
      <alignment/>
    </xf>
    <xf numFmtId="164" fontId="6" fillId="0" borderId="2" xfId="15" applyNumberFormat="1" applyFont="1" applyFill="1" applyBorder="1" applyAlignment="1">
      <alignment/>
    </xf>
    <xf numFmtId="37" fontId="6" fillId="0" borderId="0" xfId="0" applyNumberFormat="1" applyFont="1" applyFill="1" applyBorder="1" applyAlignment="1">
      <alignment/>
    </xf>
    <xf numFmtId="165" fontId="6" fillId="0" borderId="0" xfId="15"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horizontal="center"/>
    </xf>
    <xf numFmtId="41" fontId="6" fillId="0" borderId="0" xfId="0" applyNumberFormat="1" applyFont="1" applyAlignment="1">
      <alignment/>
    </xf>
    <xf numFmtId="41" fontId="6" fillId="0" borderId="0" xfId="0" applyNumberFormat="1" applyFont="1" applyFill="1" applyAlignment="1">
      <alignment/>
    </xf>
    <xf numFmtId="0" fontId="3" fillId="0" borderId="0" xfId="0" applyFont="1" applyAlignment="1">
      <alignment horizontal="center"/>
    </xf>
    <xf numFmtId="17" fontId="4" fillId="0" borderId="0" xfId="0" applyNumberFormat="1" applyFont="1" applyFill="1" applyBorder="1" applyAlignment="1">
      <alignment horizontal="center"/>
    </xf>
    <xf numFmtId="0" fontId="6" fillId="0" borderId="0" xfId="22" applyFont="1" applyFill="1" applyAlignment="1">
      <alignment horizontal="center" vertical="top"/>
      <protection/>
    </xf>
    <xf numFmtId="0" fontId="6" fillId="0" borderId="0" xfId="22" applyFont="1">
      <alignment/>
      <protection/>
    </xf>
    <xf numFmtId="0" fontId="4" fillId="0" borderId="0" xfId="22" applyFont="1" applyAlignment="1">
      <alignment horizontal="left"/>
      <protection/>
    </xf>
    <xf numFmtId="0" fontId="4" fillId="0" borderId="0" xfId="22" applyFont="1">
      <alignment/>
      <protection/>
    </xf>
    <xf numFmtId="0" fontId="6" fillId="0" borderId="0" xfId="22" applyFont="1" applyAlignment="1">
      <alignment horizontal="left"/>
      <protection/>
    </xf>
    <xf numFmtId="0" fontId="6" fillId="0" borderId="0" xfId="22" applyFont="1" applyFill="1">
      <alignment/>
      <protection/>
    </xf>
    <xf numFmtId="0" fontId="6" fillId="0" borderId="0" xfId="22" applyFont="1" applyAlignment="1">
      <alignment horizontal="left" vertical="top" wrapText="1"/>
      <protection/>
    </xf>
    <xf numFmtId="0" fontId="6" fillId="0" borderId="0" xfId="22" applyFont="1" applyAlignment="1">
      <alignment horizontal="justify" vertical="top"/>
      <protection/>
    </xf>
    <xf numFmtId="0" fontId="6" fillId="0" borderId="0" xfId="21" applyFont="1" applyAlignment="1">
      <alignment horizontal="justify" vertical="center"/>
      <protection/>
    </xf>
    <xf numFmtId="41" fontId="6" fillId="0" borderId="0" xfId="22" applyNumberFormat="1" applyFont="1">
      <alignment/>
      <protection/>
    </xf>
    <xf numFmtId="0" fontId="6" fillId="0" borderId="0" xfId="22" applyFont="1" applyAlignment="1">
      <alignment horizontal="center"/>
      <protection/>
    </xf>
    <xf numFmtId="0" fontId="6" fillId="0" borderId="0" xfId="0" applyFont="1" applyAlignment="1">
      <alignment horizontal="left" vertical="top" wrapText="1"/>
    </xf>
    <xf numFmtId="0" fontId="6" fillId="0" borderId="0" xfId="22" applyFont="1" applyFill="1" applyAlignment="1">
      <alignment horizontal="left" vertical="top" wrapText="1"/>
      <protection/>
    </xf>
    <xf numFmtId="0" fontId="6" fillId="0" borderId="0" xfId="22" applyFont="1" applyFill="1" applyAlignment="1">
      <alignment horizontal="left"/>
      <protection/>
    </xf>
    <xf numFmtId="164" fontId="6" fillId="0" borderId="4" xfId="15" applyNumberFormat="1" applyFont="1" applyFill="1" applyBorder="1" applyAlignment="1">
      <alignment/>
    </xf>
    <xf numFmtId="3" fontId="6" fillId="0" borderId="0" xfId="22" applyNumberFormat="1" applyFont="1" applyFill="1" applyBorder="1">
      <alignment/>
      <protection/>
    </xf>
    <xf numFmtId="0" fontId="3" fillId="0" borderId="0" xfId="0" applyFont="1" applyFill="1" applyAlignment="1">
      <alignment/>
    </xf>
    <xf numFmtId="0" fontId="5" fillId="0" borderId="0" xfId="0" applyFont="1" applyFill="1" applyAlignment="1">
      <alignment/>
    </xf>
    <xf numFmtId="0" fontId="0" fillId="0" borderId="0" xfId="0" applyFill="1" applyAlignment="1">
      <alignment/>
    </xf>
    <xf numFmtId="0" fontId="8" fillId="0" borderId="0" xfId="0" applyFont="1" applyFill="1" applyBorder="1" applyAlignment="1">
      <alignment/>
    </xf>
    <xf numFmtId="0" fontId="8" fillId="0" borderId="0" xfId="0" applyFont="1" applyFill="1" applyBorder="1" applyAlignment="1">
      <alignment horizontal="right"/>
    </xf>
    <xf numFmtId="0" fontId="0" fillId="0" borderId="0" xfId="0" applyFont="1" applyFill="1" applyAlignment="1">
      <alignment/>
    </xf>
    <xf numFmtId="0" fontId="4" fillId="0" borderId="0" xfId="22" applyFont="1" applyAlignment="1">
      <alignment horizontal="center" vertical="top" wrapText="1"/>
      <protection/>
    </xf>
    <xf numFmtId="0" fontId="4" fillId="0" borderId="0" xfId="22" applyFont="1" applyAlignment="1">
      <alignment horizontal="left" vertical="top" wrapText="1"/>
      <protection/>
    </xf>
    <xf numFmtId="0" fontId="11" fillId="0" borderId="0" xfId="0" applyFont="1" applyFill="1" applyBorder="1" applyAlignment="1">
      <alignment/>
    </xf>
    <xf numFmtId="0" fontId="11" fillId="0" borderId="0" xfId="0" applyFont="1" applyFill="1" applyBorder="1" applyAlignment="1">
      <alignment horizontal="left" indent="1"/>
    </xf>
    <xf numFmtId="0" fontId="4" fillId="0" borderId="0" xfId="22" applyFont="1" applyAlignment="1">
      <alignment horizontal="center"/>
      <protection/>
    </xf>
    <xf numFmtId="0" fontId="6" fillId="0" borderId="0" xfId="22" applyFont="1" applyFill="1" applyBorder="1" applyAlignment="1">
      <alignment horizontal="left" vertical="top" wrapText="1"/>
      <protection/>
    </xf>
    <xf numFmtId="37" fontId="6" fillId="0" borderId="4" xfId="22" applyNumberFormat="1" applyFont="1" applyFill="1" applyBorder="1" applyAlignment="1">
      <alignment horizontal="right" vertical="top" wrapText="1"/>
      <protection/>
    </xf>
    <xf numFmtId="14" fontId="0" fillId="0" borderId="0" xfId="0" applyNumberFormat="1" applyAlignment="1">
      <alignment/>
    </xf>
    <xf numFmtId="0" fontId="0" fillId="0" borderId="0" xfId="0" applyAlignment="1">
      <alignment horizontal="center"/>
    </xf>
    <xf numFmtId="14" fontId="0" fillId="0" borderId="0" xfId="0" applyNumberFormat="1" applyAlignment="1">
      <alignment horizontal="center"/>
    </xf>
    <xf numFmtId="0" fontId="10" fillId="0" borderId="0" xfId="0" applyFont="1" applyAlignment="1">
      <alignment/>
    </xf>
    <xf numFmtId="0" fontId="10" fillId="0" borderId="0" xfId="0" applyFont="1" applyAlignment="1">
      <alignment horizontal="center" vertical="center" wrapText="1"/>
    </xf>
    <xf numFmtId="37" fontId="0" fillId="0" borderId="0" xfId="0" applyNumberFormat="1" applyAlignment="1">
      <alignment/>
    </xf>
    <xf numFmtId="0" fontId="0" fillId="0" borderId="0" xfId="0" applyFont="1" applyAlignment="1">
      <alignment/>
    </xf>
    <xf numFmtId="0" fontId="6" fillId="0" borderId="0" xfId="22" applyFont="1" applyFill="1" applyBorder="1">
      <alignment/>
      <protection/>
    </xf>
    <xf numFmtId="0" fontId="0" fillId="0" borderId="0" xfId="0" applyAlignment="1">
      <alignment wrapText="1"/>
    </xf>
    <xf numFmtId="164" fontId="6" fillId="0" borderId="0" xfId="15" applyNumberFormat="1" applyFont="1" applyFill="1" applyAlignment="1">
      <alignment/>
    </xf>
    <xf numFmtId="37" fontId="0" fillId="0" borderId="0" xfId="0" applyNumberFormat="1" applyFill="1" applyAlignment="1">
      <alignment/>
    </xf>
    <xf numFmtId="0" fontId="6" fillId="0" borderId="0" xfId="22" applyFont="1" applyFill="1" applyAlignment="1">
      <alignment horizontal="left" vertical="top"/>
      <protection/>
    </xf>
    <xf numFmtId="0" fontId="6" fillId="0" borderId="0" xfId="22" applyFont="1" applyFill="1" applyAlignment="1" quotePrefix="1">
      <alignment horizontal="left" vertical="top" wrapText="1"/>
      <protection/>
    </xf>
    <xf numFmtId="0" fontId="6" fillId="0" borderId="0" xfId="22" applyFont="1" applyFill="1" applyAlignment="1" quotePrefix="1">
      <alignment horizontal="left" vertical="top"/>
      <protection/>
    </xf>
    <xf numFmtId="0" fontId="4" fillId="0" borderId="0" xfId="22" applyFont="1" applyFill="1" applyAlignment="1">
      <alignment horizontal="left"/>
      <protection/>
    </xf>
    <xf numFmtId="0" fontId="6" fillId="0" borderId="0" xfId="22" applyNumberFormat="1" applyFont="1" applyFill="1" applyAlignment="1">
      <alignment horizontal="left" vertical="top"/>
      <protection/>
    </xf>
    <xf numFmtId="0" fontId="3" fillId="0" borderId="0" xfId="0" applyFont="1" applyAlignment="1">
      <alignment horizontal="left" vertical="top" wrapText="1"/>
    </xf>
    <xf numFmtId="43" fontId="0" fillId="0" borderId="0" xfId="0" applyNumberFormat="1" applyAlignment="1">
      <alignment/>
    </xf>
    <xf numFmtId="0" fontId="6" fillId="0" borderId="0" xfId="22" applyFont="1" applyFill="1" applyAlignment="1">
      <alignment horizontal="left" indent="1"/>
      <protection/>
    </xf>
    <xf numFmtId="0" fontId="6" fillId="0" borderId="0" xfId="22" applyFont="1" applyAlignment="1">
      <alignment horizontal="left" indent="1"/>
      <protection/>
    </xf>
    <xf numFmtId="0" fontId="6" fillId="0" borderId="0" xfId="22" applyFont="1" applyAlignment="1">
      <alignment horizontal="left" vertical="center"/>
      <protection/>
    </xf>
    <xf numFmtId="0" fontId="0" fillId="0" borderId="0" xfId="0" applyAlignment="1">
      <alignment vertical="center"/>
    </xf>
    <xf numFmtId="37" fontId="0" fillId="0" borderId="0" xfId="0" applyNumberFormat="1" applyFill="1" applyAlignment="1">
      <alignment horizontal="center"/>
    </xf>
    <xf numFmtId="0" fontId="0" fillId="0" borderId="5" xfId="0" applyFill="1" applyBorder="1" applyAlignment="1">
      <alignment/>
    </xf>
    <xf numFmtId="0" fontId="0" fillId="0" borderId="1" xfId="0" applyFill="1" applyBorder="1" applyAlignment="1">
      <alignment/>
    </xf>
    <xf numFmtId="0" fontId="10" fillId="0" borderId="1" xfId="0" applyFont="1" applyFill="1" applyBorder="1" applyAlignment="1">
      <alignment horizontal="center"/>
    </xf>
    <xf numFmtId="0" fontId="10" fillId="0" borderId="6" xfId="0" applyFont="1" applyFill="1" applyBorder="1" applyAlignment="1">
      <alignment horizontal="center"/>
    </xf>
    <xf numFmtId="0" fontId="0" fillId="0" borderId="7" xfId="0" applyFill="1" applyBorder="1" applyAlignment="1">
      <alignment/>
    </xf>
    <xf numFmtId="0" fontId="0" fillId="0" borderId="0" xfId="0" applyFill="1" applyBorder="1" applyAlignment="1">
      <alignment/>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7" xfId="0" applyFont="1" applyFill="1" applyBorder="1" applyAlignment="1">
      <alignment/>
    </xf>
    <xf numFmtId="0" fontId="6" fillId="0" borderId="0" xfId="21" applyFont="1" applyFill="1" applyBorder="1" applyAlignment="1">
      <alignment horizontal="justify" vertical="center"/>
      <protection/>
    </xf>
    <xf numFmtId="0" fontId="0" fillId="0" borderId="8" xfId="0" applyFill="1" applyBorder="1" applyAlignment="1">
      <alignment/>
    </xf>
    <xf numFmtId="37" fontId="0" fillId="0" borderId="0" xfId="0" applyNumberFormat="1" applyFill="1" applyBorder="1" applyAlignment="1">
      <alignment/>
    </xf>
    <xf numFmtId="37" fontId="0" fillId="0" borderId="8" xfId="0" applyNumberFormat="1" applyFill="1" applyBorder="1" applyAlignment="1">
      <alignment/>
    </xf>
    <xf numFmtId="37" fontId="0" fillId="0" borderId="9" xfId="0" applyNumberFormat="1" applyFill="1" applyBorder="1" applyAlignment="1">
      <alignment/>
    </xf>
    <xf numFmtId="37" fontId="0" fillId="0" borderId="10" xfId="0" applyNumberFormat="1" applyFill="1" applyBorder="1" applyAlignment="1">
      <alignment/>
    </xf>
    <xf numFmtId="0" fontId="0" fillId="0" borderId="11" xfId="0" applyFill="1" applyBorder="1" applyAlignment="1">
      <alignment/>
    </xf>
    <xf numFmtId="0" fontId="0" fillId="0" borderId="3" xfId="0" applyFill="1" applyBorder="1" applyAlignment="1">
      <alignment/>
    </xf>
    <xf numFmtId="0" fontId="0" fillId="0" borderId="12" xfId="0" applyFill="1" applyBorder="1" applyAlignment="1">
      <alignment/>
    </xf>
    <xf numFmtId="0" fontId="10" fillId="0" borderId="13"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37" fontId="0" fillId="0" borderId="12" xfId="0" applyNumberFormat="1" applyFill="1" applyBorder="1" applyAlignment="1">
      <alignment/>
    </xf>
    <xf numFmtId="37" fontId="0" fillId="0" borderId="3" xfId="0" applyNumberFormat="1" applyFill="1" applyBorder="1" applyAlignment="1">
      <alignment/>
    </xf>
    <xf numFmtId="37" fontId="0" fillId="0" borderId="14" xfId="0" applyNumberFormat="1" applyFill="1" applyBorder="1" applyAlignment="1">
      <alignment/>
    </xf>
    <xf numFmtId="37" fontId="0" fillId="0" borderId="15" xfId="0" applyNumberFormat="1" applyFill="1" applyBorder="1" applyAlignment="1">
      <alignment/>
    </xf>
    <xf numFmtId="39" fontId="0" fillId="0" borderId="0" xfId="0" applyNumberFormat="1" applyFont="1" applyFill="1" applyAlignment="1">
      <alignment/>
    </xf>
    <xf numFmtId="0" fontId="10" fillId="0" borderId="0" xfId="0" applyFont="1" applyFill="1" applyAlignment="1">
      <alignment horizontal="center" vertical="center" wrapText="1"/>
    </xf>
    <xf numFmtId="164" fontId="4" fillId="0" borderId="0" xfId="15" applyNumberFormat="1" applyFont="1" applyFill="1" applyAlignment="1">
      <alignment/>
    </xf>
    <xf numFmtId="43" fontId="11" fillId="0" borderId="16" xfId="15" applyFont="1" applyFill="1" applyBorder="1" applyAlignment="1">
      <alignment/>
    </xf>
    <xf numFmtId="0" fontId="12" fillId="0" borderId="0" xfId="0" applyFont="1" applyAlignment="1">
      <alignment/>
    </xf>
    <xf numFmtId="43" fontId="6" fillId="0" borderId="0" xfId="15" applyFont="1" applyFill="1" applyBorder="1" applyAlignment="1">
      <alignment horizont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22" applyFont="1" applyAlignment="1">
      <alignment horizontal="center" vertical="center" wrapText="1"/>
      <protection/>
    </xf>
    <xf numFmtId="0" fontId="4" fillId="0" borderId="0" xfId="22" applyNumberFormat="1" applyFont="1" applyFill="1" applyAlignment="1">
      <alignment horizontal="left" vertical="top"/>
      <protection/>
    </xf>
    <xf numFmtId="0" fontId="13" fillId="0" borderId="0" xfId="22" applyNumberFormat="1" applyFont="1" applyFill="1" applyAlignment="1">
      <alignment horizontal="left" vertical="top"/>
      <protection/>
    </xf>
    <xf numFmtId="0" fontId="4" fillId="0" borderId="0" xfId="22" applyNumberFormat="1" applyFont="1" applyFill="1" applyAlignment="1">
      <alignment horizontal="left" vertical="center"/>
      <protection/>
    </xf>
    <xf numFmtId="0" fontId="4" fillId="0" borderId="0" xfId="22" applyNumberFormat="1" applyFont="1" applyFill="1" applyAlignment="1">
      <alignment horizontal="center" vertical="center" wrapText="1"/>
      <protection/>
    </xf>
    <xf numFmtId="37" fontId="6" fillId="0" borderId="0" xfId="22" applyNumberFormat="1" applyFont="1" applyFill="1" applyAlignment="1" quotePrefix="1">
      <alignment horizontal="right" vertical="top" wrapText="1"/>
      <protection/>
    </xf>
    <xf numFmtId="37" fontId="6" fillId="0" borderId="2" xfId="22" applyNumberFormat="1" applyFont="1" applyFill="1" applyBorder="1" applyAlignment="1" quotePrefix="1">
      <alignment horizontal="right" vertical="top" wrapText="1"/>
      <protection/>
    </xf>
    <xf numFmtId="37" fontId="6" fillId="0" borderId="0" xfId="22" applyNumberFormat="1" applyFont="1" applyFill="1" applyAlignment="1" quotePrefix="1">
      <alignment horizontal="right" vertical="center" wrapText="1"/>
      <protection/>
    </xf>
    <xf numFmtId="0" fontId="4" fillId="0" borderId="0" xfId="22" applyFont="1" applyFill="1" applyAlignment="1">
      <alignment horizontal="center"/>
      <protection/>
    </xf>
    <xf numFmtId="164" fontId="4" fillId="0" borderId="1" xfId="15" applyNumberFormat="1" applyFont="1" applyBorder="1" applyAlignment="1">
      <alignment/>
    </xf>
    <xf numFmtId="164" fontId="6" fillId="0" borderId="3" xfId="15" applyNumberFormat="1" applyFont="1" applyBorder="1" applyAlignment="1">
      <alignment/>
    </xf>
    <xf numFmtId="164" fontId="4" fillId="0" borderId="0" xfId="15" applyNumberFormat="1" applyFont="1" applyAlignment="1">
      <alignment/>
    </xf>
    <xf numFmtId="164" fontId="4" fillId="0" borderId="2" xfId="15" applyNumberFormat="1" applyFont="1" applyBorder="1" applyAlignment="1">
      <alignment/>
    </xf>
    <xf numFmtId="0" fontId="8" fillId="0" borderId="0" xfId="0" applyFont="1" applyAlignment="1">
      <alignment horizontal="left" vertical="top" wrapText="1"/>
    </xf>
    <xf numFmtId="0" fontId="8" fillId="0" borderId="0" xfId="22" applyFont="1">
      <alignment/>
      <protection/>
    </xf>
    <xf numFmtId="0" fontId="14" fillId="0" borderId="0" xfId="0" applyFont="1" applyAlignment="1">
      <alignment/>
    </xf>
    <xf numFmtId="37" fontId="8" fillId="0" borderId="0" xfId="22" applyNumberFormat="1" applyFont="1">
      <alignment/>
      <protection/>
    </xf>
    <xf numFmtId="0" fontId="6" fillId="0" borderId="0" xfId="22" applyFont="1" applyAlignment="1">
      <alignment horizontal="center" wrapText="1"/>
      <protection/>
    </xf>
    <xf numFmtId="37" fontId="6" fillId="0" borderId="0" xfId="22" applyNumberFormat="1" applyFont="1">
      <alignment/>
      <protection/>
    </xf>
    <xf numFmtId="37" fontId="6" fillId="0" borderId="4" xfId="22" applyNumberFormat="1" applyFont="1" applyBorder="1">
      <alignment/>
      <protection/>
    </xf>
    <xf numFmtId="37" fontId="8" fillId="0" borderId="0" xfId="22" applyNumberFormat="1" applyFont="1" applyBorder="1">
      <alignment/>
      <protection/>
    </xf>
    <xf numFmtId="0" fontId="6" fillId="0" borderId="0" xfId="0" applyFont="1" applyFill="1" applyAlignment="1">
      <alignment/>
    </xf>
    <xf numFmtId="0" fontId="0" fillId="0" borderId="0" xfId="0" applyAlignment="1">
      <alignment/>
    </xf>
    <xf numFmtId="164" fontId="6" fillId="0" borderId="17" xfId="15" applyNumberFormat="1" applyFont="1" applyFill="1" applyBorder="1" applyAlignment="1">
      <alignment/>
    </xf>
    <xf numFmtId="164" fontId="6" fillId="0" borderId="18" xfId="15" applyNumberFormat="1" applyFont="1" applyFill="1" applyBorder="1" applyAlignment="1">
      <alignment/>
    </xf>
    <xf numFmtId="164" fontId="6" fillId="0" borderId="19" xfId="15" applyNumberFormat="1" applyFont="1" applyFill="1" applyBorder="1" applyAlignment="1">
      <alignment/>
    </xf>
    <xf numFmtId="173" fontId="0" fillId="0" borderId="0" xfId="23" applyNumberFormat="1" applyFill="1" applyAlignment="1">
      <alignment/>
    </xf>
    <xf numFmtId="10" fontId="0" fillId="0" borderId="0" xfId="23" applyNumberFormat="1" applyFill="1" applyAlignment="1">
      <alignment/>
    </xf>
    <xf numFmtId="0" fontId="6" fillId="0" borderId="0" xfId="22" applyFont="1" applyAlignment="1">
      <alignment horizontal="center" vertical="center" wrapText="1"/>
      <protection/>
    </xf>
    <xf numFmtId="0" fontId="6" fillId="0" borderId="0" xfId="22" applyFont="1" applyAlignment="1">
      <alignment wrapText="1"/>
      <protection/>
    </xf>
    <xf numFmtId="43" fontId="6" fillId="0" borderId="0" xfId="15" applyNumberFormat="1" applyFont="1" applyFill="1" applyBorder="1" applyAlignment="1">
      <alignment/>
    </xf>
    <xf numFmtId="37" fontId="0" fillId="0" borderId="0" xfId="0" applyNumberFormat="1" applyFont="1" applyFill="1" applyAlignment="1">
      <alignment/>
    </xf>
    <xf numFmtId="37" fontId="0" fillId="0" borderId="0" xfId="0" applyNumberFormat="1" applyFont="1" applyFill="1" applyAlignment="1">
      <alignment horizontal="center"/>
    </xf>
    <xf numFmtId="0" fontId="6" fillId="0" borderId="0" xfId="22" applyFont="1" applyFill="1" applyAlignment="1">
      <alignment vertical="top" wrapText="1"/>
      <protection/>
    </xf>
    <xf numFmtId="0" fontId="0" fillId="0" borderId="0" xfId="0" applyFill="1" applyAlignment="1">
      <alignment/>
    </xf>
    <xf numFmtId="164" fontId="6" fillId="0" borderId="0" xfId="15" applyNumberFormat="1" applyFont="1" applyFill="1" applyAlignment="1">
      <alignment horizontal="center"/>
    </xf>
    <xf numFmtId="164" fontId="6" fillId="0" borderId="0" xfId="15" applyNumberFormat="1" applyFont="1" applyFill="1" applyBorder="1" applyAlignment="1">
      <alignment horizontal="center"/>
    </xf>
    <xf numFmtId="0" fontId="4" fillId="0" borderId="0" xfId="22" applyFont="1" applyFill="1" applyAlignment="1" quotePrefix="1">
      <alignment horizontal="left" vertical="top"/>
      <protection/>
    </xf>
    <xf numFmtId="0" fontId="6" fillId="0" borderId="0" xfId="22" applyFont="1" applyFill="1" applyAlignment="1">
      <alignment horizontal="left" vertical="center" wrapText="1"/>
      <protection/>
    </xf>
    <xf numFmtId="0" fontId="6" fillId="0" borderId="0" xfId="22" applyFont="1" applyFill="1" applyAlignment="1" quotePrefix="1">
      <alignment horizontal="left" vertical="center" wrapText="1"/>
      <protection/>
    </xf>
    <xf numFmtId="0" fontId="4" fillId="0" borderId="0" xfId="22" applyFont="1" applyFill="1">
      <alignment/>
      <protection/>
    </xf>
    <xf numFmtId="3" fontId="6" fillId="0" borderId="0" xfId="22" applyNumberFormat="1" applyFont="1" applyFill="1">
      <alignment/>
      <protection/>
    </xf>
    <xf numFmtId="0" fontId="6" fillId="0" borderId="0" xfId="22" applyFont="1" applyFill="1" applyAlignment="1">
      <alignment/>
      <protection/>
    </xf>
    <xf numFmtId="0" fontId="6" fillId="0" borderId="0" xfId="0" applyFont="1" applyFill="1" applyAlignment="1">
      <alignment horizontal="left" vertical="top"/>
    </xf>
    <xf numFmtId="0" fontId="6" fillId="0" borderId="0" xfId="22" applyFont="1" applyFill="1" applyAlignment="1" quotePrefix="1">
      <alignment horizontal="left" vertical="center"/>
      <protection/>
    </xf>
    <xf numFmtId="0" fontId="6" fillId="0" borderId="0" xfId="22" applyFont="1" applyFill="1" applyAlignment="1">
      <alignment horizontal="left" vertical="center"/>
      <protection/>
    </xf>
    <xf numFmtId="37" fontId="6" fillId="0" borderId="0" xfId="22" applyNumberFormat="1" applyFont="1" applyFill="1" applyBorder="1" applyAlignment="1" quotePrefix="1">
      <alignment horizontal="right" vertical="center"/>
      <protection/>
    </xf>
    <xf numFmtId="37" fontId="6" fillId="0" borderId="2" xfId="22" applyNumberFormat="1" applyFont="1" applyFill="1" applyBorder="1" applyAlignment="1" quotePrefix="1">
      <alignment horizontal="right" vertical="center"/>
      <protection/>
    </xf>
    <xf numFmtId="0" fontId="6" fillId="0" borderId="0" xfId="22" applyFont="1" applyFill="1" applyBorder="1" applyAlignment="1">
      <alignment horizontal="left" vertical="center"/>
      <protection/>
    </xf>
    <xf numFmtId="0" fontId="6" fillId="0" borderId="0" xfId="22" applyFont="1" applyFill="1" applyBorder="1" applyAlignment="1" quotePrefix="1">
      <alignment horizontal="left" vertical="center"/>
      <protection/>
    </xf>
    <xf numFmtId="0" fontId="0" fillId="0" borderId="0" xfId="0" applyFill="1" applyAlignment="1">
      <alignment horizontal="left" vertical="top"/>
    </xf>
    <xf numFmtId="0" fontId="6" fillId="0" borderId="0" xfId="22" applyFont="1" applyFill="1" applyAlignment="1">
      <alignment horizontal="center"/>
      <protection/>
    </xf>
    <xf numFmtId="37" fontId="6" fillId="0" borderId="0" xfId="22" applyNumberFormat="1" applyFont="1" applyFill="1" applyAlignment="1" quotePrefix="1">
      <alignment horizontal="left" vertical="top" wrapText="1"/>
      <protection/>
    </xf>
    <xf numFmtId="1" fontId="6" fillId="0" borderId="0" xfId="22" applyNumberFormat="1" applyFont="1" applyFill="1" applyAlignment="1">
      <alignment horizontal="center" vertical="center"/>
      <protection/>
    </xf>
    <xf numFmtId="37" fontId="6" fillId="0" borderId="0" xfId="22" applyNumberFormat="1" applyFont="1" applyFill="1" applyBorder="1" applyAlignment="1" quotePrefix="1">
      <alignment horizontal="right" vertical="top" wrapText="1"/>
      <protection/>
    </xf>
    <xf numFmtId="0" fontId="6" fillId="0" borderId="0" xfId="22" applyNumberFormat="1" applyFont="1" applyFill="1" applyAlignment="1">
      <alignment horizontal="left" vertical="center"/>
      <protection/>
    </xf>
    <xf numFmtId="0" fontId="0" fillId="0" borderId="0" xfId="0" applyAlignment="1">
      <alignment horizontal="left" vertical="center"/>
    </xf>
    <xf numFmtId="37" fontId="6" fillId="0" borderId="0" xfId="22" applyNumberFormat="1" applyFont="1" applyFill="1" applyAlignment="1" quotePrefix="1">
      <alignment horizontal="right" vertical="center"/>
      <protection/>
    </xf>
    <xf numFmtId="37" fontId="6" fillId="0" borderId="0" xfId="22" applyNumberFormat="1" applyFont="1" applyFill="1" applyAlignment="1" quotePrefix="1">
      <alignment horizontal="left" vertical="top"/>
      <protection/>
    </xf>
    <xf numFmtId="0" fontId="0" fillId="0" borderId="0" xfId="0" applyFont="1" applyFill="1" applyAlignment="1">
      <alignment/>
    </xf>
    <xf numFmtId="173" fontId="0" fillId="0" borderId="0" xfId="0" applyNumberFormat="1" applyFill="1" applyAlignment="1">
      <alignment/>
    </xf>
    <xf numFmtId="0" fontId="9" fillId="0" borderId="0" xfId="22" applyFont="1" applyFill="1">
      <alignment/>
      <protection/>
    </xf>
    <xf numFmtId="0" fontId="11" fillId="0" borderId="0" xfId="22" applyFont="1" applyFill="1">
      <alignment/>
      <protection/>
    </xf>
    <xf numFmtId="43" fontId="8" fillId="0" borderId="0" xfId="15" applyFont="1" applyFill="1" applyAlignment="1">
      <alignment horizontal="center"/>
    </xf>
    <xf numFmtId="43" fontId="8" fillId="0" borderId="3" xfId="15" applyFont="1" applyFill="1" applyBorder="1" applyAlignment="1">
      <alignment horizontal="center"/>
    </xf>
    <xf numFmtId="43" fontId="8" fillId="0" borderId="0" xfId="15" applyFont="1" applyFill="1" applyBorder="1" applyAlignment="1">
      <alignment horizontal="center"/>
    </xf>
    <xf numFmtId="37" fontId="8" fillId="0" borderId="0" xfId="0" applyNumberFormat="1" applyFont="1" applyFill="1" applyBorder="1" applyAlignment="1">
      <alignment/>
    </xf>
    <xf numFmtId="37" fontId="0" fillId="0" borderId="0" xfId="0" applyNumberFormat="1" applyFont="1" applyAlignment="1">
      <alignment horizontal="center"/>
    </xf>
    <xf numFmtId="0" fontId="14" fillId="0" borderId="0" xfId="0" applyFont="1" applyAlignment="1">
      <alignment/>
    </xf>
    <xf numFmtId="164" fontId="6" fillId="0" borderId="13" xfId="15" applyNumberFormat="1" applyFont="1" applyFill="1" applyBorder="1" applyAlignment="1">
      <alignment/>
    </xf>
    <xf numFmtId="164" fontId="6" fillId="0" borderId="7" xfId="15" applyNumberFormat="1" applyFont="1" applyFill="1" applyBorder="1" applyAlignment="1">
      <alignment/>
    </xf>
    <xf numFmtId="164" fontId="6" fillId="0" borderId="11" xfId="15" applyNumberFormat="1" applyFont="1" applyFill="1" applyBorder="1" applyAlignment="1">
      <alignment/>
    </xf>
    <xf numFmtId="164" fontId="4" fillId="0" borderId="2" xfId="15" applyNumberFormat="1" applyFont="1" applyFill="1" applyBorder="1" applyAlignment="1">
      <alignment/>
    </xf>
    <xf numFmtId="10" fontId="6" fillId="0" borderId="0" xfId="22" applyNumberFormat="1" applyFont="1" applyFill="1" applyAlignment="1">
      <alignment horizontal="left" vertical="center"/>
      <protection/>
    </xf>
    <xf numFmtId="10" fontId="6" fillId="0" borderId="0" xfId="22" applyNumberFormat="1" applyFont="1" applyFill="1" applyAlignment="1" quotePrefix="1">
      <alignment horizontal="left" vertical="center"/>
      <protection/>
    </xf>
    <xf numFmtId="0" fontId="0" fillId="0" borderId="3" xfId="0" applyBorder="1" applyAlignment="1">
      <alignment/>
    </xf>
    <xf numFmtId="0" fontId="14" fillId="0" borderId="3" xfId="0" applyFont="1" applyBorder="1" applyAlignment="1">
      <alignment/>
    </xf>
    <xf numFmtId="0" fontId="13" fillId="0" borderId="0" xfId="22" applyFont="1" applyFill="1" applyAlignment="1">
      <alignment horizontal="center" vertical="center"/>
      <protection/>
    </xf>
    <xf numFmtId="9" fontId="6" fillId="0" borderId="3" xfId="15" applyNumberFormat="1" applyFont="1" applyFill="1" applyBorder="1" applyAlignment="1">
      <alignment/>
    </xf>
    <xf numFmtId="37" fontId="6" fillId="0" borderId="0" xfId="0" applyNumberFormat="1" applyFont="1" applyAlignment="1">
      <alignment horizontal="left" vertical="top" wrapText="1"/>
    </xf>
    <xf numFmtId="41" fontId="4" fillId="0" borderId="0" xfId="0" applyNumberFormat="1" applyFont="1" applyFill="1" applyBorder="1" applyAlignment="1">
      <alignment/>
    </xf>
    <xf numFmtId="0" fontId="14" fillId="0" borderId="0" xfId="0" applyFont="1" applyFill="1" applyAlignment="1">
      <alignment/>
    </xf>
    <xf numFmtId="176" fontId="10" fillId="0" borderId="0" xfId="0" applyNumberFormat="1" applyFont="1" applyAlignment="1">
      <alignment horizontal="center"/>
    </xf>
    <xf numFmtId="177" fontId="4" fillId="0" borderId="0" xfId="22" applyNumberFormat="1" applyFont="1" applyAlignment="1">
      <alignment horizontal="center" vertical="top" wrapText="1"/>
      <protection/>
    </xf>
    <xf numFmtId="177" fontId="4" fillId="0" borderId="0" xfId="22" applyNumberFormat="1" applyFont="1" applyAlignment="1">
      <alignment horizontal="left" vertical="top" wrapText="1"/>
      <protection/>
    </xf>
    <xf numFmtId="0" fontId="6" fillId="0" borderId="0" xfId="22" applyFont="1" applyFill="1" applyAlignment="1" quotePrefix="1">
      <alignment horizontal="left" vertical="top" wrapText="1"/>
      <protection/>
    </xf>
    <xf numFmtId="0" fontId="6" fillId="0" borderId="0" xfId="22" applyNumberFormat="1" applyFont="1" applyFill="1" applyAlignment="1">
      <alignment horizontal="left" vertical="center" wrapText="1"/>
      <protection/>
    </xf>
    <xf numFmtId="0" fontId="0" fillId="0" borderId="0" xfId="0" applyAlignment="1">
      <alignment horizontal="left" vertical="center" wrapText="1"/>
    </xf>
    <xf numFmtId="0" fontId="6" fillId="0" borderId="0" xfId="22" applyFont="1" applyFill="1" applyAlignment="1">
      <alignment horizontal="left" vertical="top"/>
      <protection/>
    </xf>
    <xf numFmtId="178" fontId="6" fillId="0" borderId="0" xfId="22" applyNumberFormat="1" applyFont="1" applyAlignment="1">
      <alignment horizontal="center"/>
      <protection/>
    </xf>
    <xf numFmtId="178" fontId="6" fillId="0" borderId="0" xfId="0" applyNumberFormat="1" applyFont="1" applyAlignment="1">
      <alignment horizontal="center" vertical="top" wrapText="1"/>
    </xf>
    <xf numFmtId="0" fontId="10" fillId="0" borderId="0" xfId="0" applyFont="1" applyAlignment="1">
      <alignment horizontal="center"/>
    </xf>
    <xf numFmtId="15" fontId="10" fillId="0" borderId="0" xfId="0" applyNumberFormat="1" applyFont="1" applyAlignment="1" quotePrefix="1">
      <alignment horizontal="center"/>
    </xf>
    <xf numFmtId="15" fontId="10" fillId="0" borderId="0" xfId="0" applyNumberFormat="1" applyFont="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9" fillId="0" borderId="0" xfId="0" applyFont="1" applyFill="1" applyAlignment="1">
      <alignment horizontal="center"/>
    </xf>
    <xf numFmtId="0" fontId="3" fillId="0" borderId="0" xfId="0" applyFont="1" applyAlignment="1">
      <alignment horizontal="center"/>
    </xf>
    <xf numFmtId="0" fontId="6" fillId="0" borderId="0" xfId="22" applyFont="1" applyFill="1" applyAlignment="1">
      <alignment horizontal="left" vertical="top" wrapText="1"/>
      <protection/>
    </xf>
    <xf numFmtId="0" fontId="6" fillId="0" borderId="0" xfId="22" applyFont="1" applyFill="1" applyAlignment="1">
      <alignment horizontal="left"/>
      <protection/>
    </xf>
    <xf numFmtId="0" fontId="11" fillId="0" borderId="0" xfId="22" applyFont="1" applyAlignment="1">
      <alignment horizontal="left" vertical="center"/>
      <protection/>
    </xf>
    <xf numFmtId="0" fontId="6" fillId="0" borderId="0" xfId="0" applyFont="1" applyFill="1" applyAlignment="1">
      <alignment horizontal="left" vertical="top" wrapText="1"/>
    </xf>
    <xf numFmtId="0" fontId="0" fillId="0" borderId="0" xfId="0" applyFill="1" applyAlignment="1">
      <alignment wrapText="1"/>
    </xf>
    <xf numFmtId="0" fontId="6" fillId="0" borderId="0" xfId="21" applyFont="1" applyFill="1" applyAlignment="1">
      <alignment horizontal="left" vertical="center" wrapText="1" indent="1"/>
      <protection/>
    </xf>
    <xf numFmtId="0" fontId="0" fillId="0" borderId="0" xfId="0" applyFont="1" applyFill="1" applyAlignment="1">
      <alignment horizontal="left" wrapText="1" indent="1"/>
    </xf>
    <xf numFmtId="0" fontId="6" fillId="0" borderId="0" xfId="22" applyFont="1" applyAlignment="1">
      <alignment horizontal="left" vertical="top" wrapText="1"/>
      <protection/>
    </xf>
    <xf numFmtId="0" fontId="0" fillId="0" borderId="0" xfId="0" applyFill="1" applyAlignment="1">
      <alignment/>
    </xf>
    <xf numFmtId="0" fontId="6" fillId="0" borderId="0" xfId="21" applyFont="1" applyAlignment="1">
      <alignment horizontal="left" vertical="center" wrapText="1" indent="1"/>
      <protection/>
    </xf>
    <xf numFmtId="0" fontId="6" fillId="0" borderId="0" xfId="21" applyFont="1" applyAlignment="1">
      <alignment horizontal="left" vertical="center" indent="1"/>
      <protection/>
    </xf>
    <xf numFmtId="0" fontId="6" fillId="0" borderId="0" xfId="22" applyFont="1" applyAlignment="1">
      <alignment horizontal="left" vertical="center" wrapText="1"/>
      <protection/>
    </xf>
    <xf numFmtId="0" fontId="6" fillId="0" borderId="0" xfId="0" applyFont="1" applyFill="1" applyAlignment="1">
      <alignment horizontal="left" vertical="top" wrapText="1"/>
    </xf>
    <xf numFmtId="0" fontId="6" fillId="0" borderId="0" xfId="22" applyFont="1" applyFill="1" applyAlignment="1">
      <alignment horizontal="left" vertical="center" wrapText="1"/>
      <protection/>
    </xf>
    <xf numFmtId="0" fontId="6" fillId="0" borderId="0" xfId="22" applyFont="1" applyFill="1" applyAlignment="1" quotePrefix="1">
      <alignment horizontal="left" vertical="center" wrapText="1"/>
      <protection/>
    </xf>
    <xf numFmtId="0" fontId="6" fillId="0" borderId="0" xfId="22" applyFont="1" applyAlignment="1">
      <alignment horizontal="left" wrapText="1"/>
      <protection/>
    </xf>
    <xf numFmtId="0" fontId="4" fillId="0" borderId="0" xfId="22" applyFont="1" applyFill="1" applyAlignment="1">
      <alignment horizontal="left" vertical="top"/>
      <protection/>
    </xf>
    <xf numFmtId="0" fontId="4" fillId="0" borderId="0" xfId="22" applyFont="1" applyFill="1" applyAlignment="1" quotePrefix="1">
      <alignment horizontal="left" vertical="top"/>
      <protection/>
    </xf>
    <xf numFmtId="0" fontId="0" fillId="0" borderId="0" xfId="0" applyAlignment="1">
      <alignment horizontal="left"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6"/>
  <sheetViews>
    <sheetView tabSelected="1" zoomScale="75" zoomScaleNormal="75" workbookViewId="0" topLeftCell="A1">
      <selection activeCell="G6" sqref="G6"/>
    </sheetView>
  </sheetViews>
  <sheetFormatPr defaultColWidth="9.140625" defaultRowHeight="12.75"/>
  <cols>
    <col min="1" max="1" width="3.8515625" style="0" customWidth="1"/>
    <col min="2" max="2" width="34.28125" style="0" customWidth="1"/>
    <col min="3" max="3" width="15.00390625" style="0" customWidth="1"/>
    <col min="4" max="4" width="20.421875" style="0" customWidth="1"/>
    <col min="5" max="5" width="4.28125" style="0" customWidth="1"/>
    <col min="6" max="6" width="16.00390625" style="0" customWidth="1"/>
    <col min="7" max="7" width="20.28125" style="0" customWidth="1"/>
  </cols>
  <sheetData>
    <row r="1" spans="1:7" ht="12.75">
      <c r="A1" s="215" t="s">
        <v>122</v>
      </c>
      <c r="B1" s="215"/>
      <c r="C1" s="215"/>
      <c r="D1" s="215"/>
      <c r="E1" s="215"/>
      <c r="F1" s="215"/>
      <c r="G1" s="215"/>
    </row>
    <row r="2" spans="1:7" ht="12.75">
      <c r="A2" s="216" t="s">
        <v>312</v>
      </c>
      <c r="B2" s="217"/>
      <c r="C2" s="217"/>
      <c r="D2" s="217"/>
      <c r="E2" s="217"/>
      <c r="F2" s="217"/>
      <c r="G2" s="217"/>
    </row>
    <row r="4" spans="3:7" ht="12.75">
      <c r="C4" s="215" t="s">
        <v>125</v>
      </c>
      <c r="D4" s="215"/>
      <c r="E4" s="71"/>
      <c r="F4" s="215" t="s">
        <v>129</v>
      </c>
      <c r="G4" s="215"/>
    </row>
    <row r="5" spans="3:7" ht="58.5" customHeight="1">
      <c r="C5" s="72" t="s">
        <v>126</v>
      </c>
      <c r="D5" s="72" t="s">
        <v>127</v>
      </c>
      <c r="E5" s="71"/>
      <c r="F5" s="72" t="s">
        <v>268</v>
      </c>
      <c r="G5" s="72" t="s">
        <v>130</v>
      </c>
    </row>
    <row r="6" spans="3:7" ht="12.75">
      <c r="C6" s="206">
        <v>38717</v>
      </c>
      <c r="D6" s="206">
        <v>38352</v>
      </c>
      <c r="E6" s="206"/>
      <c r="F6" s="206">
        <v>38717</v>
      </c>
      <c r="G6" s="206">
        <v>38352</v>
      </c>
    </row>
    <row r="7" spans="3:7" ht="12.75">
      <c r="C7" s="70"/>
      <c r="D7" s="70"/>
      <c r="E7" s="69"/>
      <c r="F7" s="70"/>
      <c r="G7" s="70"/>
    </row>
    <row r="8" spans="3:7" ht="12.75">
      <c r="C8" s="70" t="s">
        <v>128</v>
      </c>
      <c r="D8" s="70" t="s">
        <v>128</v>
      </c>
      <c r="E8" s="69"/>
      <c r="F8" s="70" t="s">
        <v>128</v>
      </c>
      <c r="G8" s="70" t="s">
        <v>128</v>
      </c>
    </row>
    <row r="9" spans="1:4" ht="12.75">
      <c r="A9" s="69"/>
      <c r="C9" s="68"/>
      <c r="D9" s="68"/>
    </row>
    <row r="10" spans="1:7" ht="12.75">
      <c r="A10" s="69">
        <v>1</v>
      </c>
      <c r="B10" t="s">
        <v>26</v>
      </c>
      <c r="C10" s="155">
        <v>17416</v>
      </c>
      <c r="D10" s="78">
        <v>20697</v>
      </c>
      <c r="E10" s="73"/>
      <c r="F10" s="78">
        <v>69106</v>
      </c>
      <c r="G10" s="78">
        <v>20697</v>
      </c>
    </row>
    <row r="11" spans="1:7" ht="12.75">
      <c r="A11" s="69">
        <v>2</v>
      </c>
      <c r="B11" t="s">
        <v>33</v>
      </c>
      <c r="C11" s="155">
        <v>723</v>
      </c>
      <c r="D11" s="78">
        <v>687</v>
      </c>
      <c r="E11" s="73"/>
      <c r="F11" s="78">
        <v>2166</v>
      </c>
      <c r="G11" s="78">
        <v>687</v>
      </c>
    </row>
    <row r="12" spans="1:7" ht="12.75">
      <c r="A12" s="69">
        <v>3</v>
      </c>
      <c r="B12" t="s">
        <v>123</v>
      </c>
      <c r="C12" s="155">
        <v>535</v>
      </c>
      <c r="D12" s="78">
        <v>570</v>
      </c>
      <c r="E12" s="73"/>
      <c r="F12" s="78">
        <v>1418</v>
      </c>
      <c r="G12" s="78">
        <v>570</v>
      </c>
    </row>
    <row r="13" spans="1:7" ht="12.75">
      <c r="A13" s="69">
        <v>4</v>
      </c>
      <c r="B13" t="s">
        <v>177</v>
      </c>
      <c r="C13" s="116">
        <f>INCOME!B44</f>
        <v>0.31</v>
      </c>
      <c r="D13" s="116">
        <v>0.49</v>
      </c>
      <c r="E13" s="183"/>
      <c r="F13" s="116">
        <f>+INCOME!E44</f>
        <v>0.81</v>
      </c>
      <c r="G13" s="116">
        <v>1.96</v>
      </c>
    </row>
    <row r="14" spans="1:7" ht="12.75">
      <c r="A14" s="69">
        <v>5</v>
      </c>
      <c r="B14" t="s">
        <v>209</v>
      </c>
      <c r="C14" s="116">
        <f>+INCOME!B45</f>
        <v>0.31</v>
      </c>
      <c r="D14" s="116">
        <v>0.49</v>
      </c>
      <c r="E14" s="183"/>
      <c r="F14" s="116">
        <f>+INCOME!E45</f>
        <v>0.81</v>
      </c>
      <c r="G14" s="116">
        <v>1.96</v>
      </c>
    </row>
    <row r="15" spans="1:7" ht="12.75">
      <c r="A15" s="69">
        <v>6</v>
      </c>
      <c r="B15" t="s">
        <v>124</v>
      </c>
      <c r="C15" s="156" t="s">
        <v>105</v>
      </c>
      <c r="D15" s="191" t="s">
        <v>105</v>
      </c>
      <c r="E15" s="57"/>
      <c r="F15" s="191" t="s">
        <v>105</v>
      </c>
      <c r="G15" s="191" t="s">
        <v>105</v>
      </c>
    </row>
    <row r="16" spans="3:6" ht="12.75">
      <c r="C16" s="57"/>
      <c r="D16" s="57"/>
      <c r="E16" s="57"/>
      <c r="F16" s="57"/>
    </row>
    <row r="17" spans="3:7" ht="59.25" customHeight="1">
      <c r="C17" s="57"/>
      <c r="D17" s="57"/>
      <c r="E17" s="57"/>
      <c r="F17" s="117" t="s">
        <v>131</v>
      </c>
      <c r="G17" s="72" t="s">
        <v>132</v>
      </c>
    </row>
    <row r="18" spans="3:6" ht="12.75">
      <c r="C18" s="57"/>
      <c r="D18" s="57"/>
      <c r="E18" s="57"/>
      <c r="F18" s="57"/>
    </row>
    <row r="19" spans="1:7" ht="12.75">
      <c r="A19" s="69">
        <v>7</v>
      </c>
      <c r="B19" t="s">
        <v>288</v>
      </c>
      <c r="C19" s="57"/>
      <c r="D19" s="90"/>
      <c r="E19" s="57"/>
      <c r="F19" s="116">
        <f>'BS'!B52</f>
        <v>15.000506474160652</v>
      </c>
      <c r="G19" s="116">
        <f>+'BS'!C52</f>
        <v>15.25676177380543</v>
      </c>
    </row>
    <row r="20" ht="12.75">
      <c r="F20" s="57"/>
    </row>
    <row r="21" ht="12.75">
      <c r="B21" t="s">
        <v>137</v>
      </c>
    </row>
    <row r="23" ht="12.75">
      <c r="B23" s="120" t="s">
        <v>311</v>
      </c>
    </row>
    <row r="24" ht="12.75">
      <c r="B24" s="76"/>
    </row>
    <row r="25" s="57" customFormat="1" ht="12.75">
      <c r="B25" s="158" t="s">
        <v>308</v>
      </c>
    </row>
    <row r="26" spans="2:4" s="57" customFormat="1" ht="12.75">
      <c r="B26" s="158" t="s">
        <v>299</v>
      </c>
      <c r="C26" s="158"/>
      <c r="D26" s="158"/>
    </row>
  </sheetData>
  <mergeCells count="4">
    <mergeCell ref="A1:G1"/>
    <mergeCell ref="A2:G2"/>
    <mergeCell ref="C4:D4"/>
    <mergeCell ref="F4:G4"/>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60"/>
  <sheetViews>
    <sheetView zoomScaleSheetLayoutView="75" workbookViewId="0" topLeftCell="A43">
      <selection activeCell="A58" sqref="A58"/>
    </sheetView>
  </sheetViews>
  <sheetFormatPr defaultColWidth="9.140625" defaultRowHeight="12.75"/>
  <cols>
    <col min="1" max="1" width="53.28125" style="0" customWidth="1"/>
    <col min="2" max="2" width="15.7109375" style="0" customWidth="1"/>
    <col min="3" max="3" width="16.140625" style="0" customWidth="1"/>
  </cols>
  <sheetData>
    <row r="1" spans="1:3" ht="12.75">
      <c r="A1" s="219" t="s">
        <v>113</v>
      </c>
      <c r="B1" s="219"/>
      <c r="C1" s="219"/>
    </row>
    <row r="2" spans="1:3" ht="12.75">
      <c r="A2" s="218" t="s">
        <v>0</v>
      </c>
      <c r="B2" s="218"/>
      <c r="C2" s="218"/>
    </row>
    <row r="3" spans="1:3" ht="12.75">
      <c r="A3" s="2"/>
      <c r="B3" s="2"/>
      <c r="C3" s="3"/>
    </row>
    <row r="4" spans="1:3" ht="12.75">
      <c r="A4" s="219" t="s">
        <v>313</v>
      </c>
      <c r="B4" s="219"/>
      <c r="C4" s="219"/>
    </row>
    <row r="5" spans="1:3" s="57" customFormat="1" ht="12.75">
      <c r="A5" s="220" t="s">
        <v>15</v>
      </c>
      <c r="B5" s="220"/>
      <c r="C5" s="220"/>
    </row>
    <row r="6" spans="1:3" ht="12.75">
      <c r="A6" s="218" t="s">
        <v>178</v>
      </c>
      <c r="B6" s="218"/>
      <c r="C6" s="218"/>
    </row>
    <row r="7" spans="1:3" ht="12.75">
      <c r="A7" s="3"/>
      <c r="B7" s="3"/>
      <c r="C7" s="3"/>
    </row>
    <row r="8" spans="1:3" ht="12.75">
      <c r="A8" s="4"/>
      <c r="B8" s="3" t="s">
        <v>179</v>
      </c>
      <c r="C8" s="3" t="s">
        <v>203</v>
      </c>
    </row>
    <row r="9" spans="1:3" ht="12.75">
      <c r="A9" s="4"/>
      <c r="B9" s="3" t="s">
        <v>269</v>
      </c>
      <c r="C9" s="3" t="s">
        <v>204</v>
      </c>
    </row>
    <row r="10" spans="1:3" ht="12.75">
      <c r="A10" s="4"/>
      <c r="B10" s="5" t="s">
        <v>1</v>
      </c>
      <c r="C10" s="5" t="s">
        <v>1</v>
      </c>
    </row>
    <row r="11" spans="1:2" ht="12.75">
      <c r="A11" s="6"/>
      <c r="B11" s="7"/>
    </row>
    <row r="12" spans="1:3" ht="12.75">
      <c r="A12" s="6" t="s">
        <v>2</v>
      </c>
      <c r="B12" s="9">
        <v>46425594</v>
      </c>
      <c r="C12" s="9">
        <v>34278901</v>
      </c>
    </row>
    <row r="13" spans="1:3" ht="12.75">
      <c r="A13" s="6" t="s">
        <v>3</v>
      </c>
      <c r="B13" s="9">
        <v>260092</v>
      </c>
      <c r="C13" s="9">
        <v>238582</v>
      </c>
    </row>
    <row r="14" spans="1:3" ht="12.75">
      <c r="A14" s="6" t="s">
        <v>205</v>
      </c>
      <c r="B14" s="9">
        <v>0</v>
      </c>
      <c r="C14" s="9">
        <v>848720</v>
      </c>
    </row>
    <row r="15" spans="1:3" ht="12.75">
      <c r="A15" s="6" t="s">
        <v>180</v>
      </c>
      <c r="B15" s="9">
        <v>2033686</v>
      </c>
      <c r="C15" s="9">
        <v>2024526</v>
      </c>
    </row>
    <row r="16" spans="1:3" ht="12.75">
      <c r="A16" s="6" t="s">
        <v>149</v>
      </c>
      <c r="B16" s="9">
        <v>1037604</v>
      </c>
      <c r="C16" s="9">
        <v>57159</v>
      </c>
    </row>
    <row r="17" ht="12.75">
      <c r="C17" s="9"/>
    </row>
    <row r="18" spans="1:3" ht="12.75">
      <c r="A18" s="10" t="s">
        <v>4</v>
      </c>
      <c r="B18" s="9"/>
      <c r="C18" s="9"/>
    </row>
    <row r="19" spans="1:3" ht="12.75">
      <c r="A19" s="6" t="s">
        <v>5</v>
      </c>
      <c r="B19" s="9">
        <v>1806739</v>
      </c>
      <c r="C19" s="9">
        <v>1452596</v>
      </c>
    </row>
    <row r="20" spans="1:3" ht="12.75">
      <c r="A20" s="6" t="s">
        <v>6</v>
      </c>
      <c r="B20" s="9">
        <v>3624848</v>
      </c>
      <c r="C20" s="9">
        <v>2925474</v>
      </c>
    </row>
    <row r="21" spans="1:3" ht="12.75">
      <c r="A21" s="6" t="s">
        <v>7</v>
      </c>
      <c r="B21" s="77">
        <v>602029</v>
      </c>
      <c r="C21" s="9">
        <v>11842154</v>
      </c>
    </row>
    <row r="22" spans="1:3" ht="12.75">
      <c r="A22" s="6" t="s">
        <v>181</v>
      </c>
      <c r="B22" s="77">
        <v>601382</v>
      </c>
      <c r="C22" s="9">
        <v>18000</v>
      </c>
    </row>
    <row r="23" spans="1:3" ht="12.75">
      <c r="A23" s="6" t="s">
        <v>206</v>
      </c>
      <c r="B23" s="77">
        <v>0</v>
      </c>
      <c r="C23" s="9">
        <v>8753</v>
      </c>
    </row>
    <row r="24" spans="1:3" ht="12.75">
      <c r="A24" s="74" t="s">
        <v>290</v>
      </c>
      <c r="B24" s="77">
        <v>150000</v>
      </c>
      <c r="C24" s="9">
        <v>0</v>
      </c>
    </row>
    <row r="25" spans="1:3" ht="12.75">
      <c r="A25" s="6" t="s">
        <v>8</v>
      </c>
      <c r="B25" s="9">
        <v>862374</v>
      </c>
      <c r="C25" s="9">
        <v>200950</v>
      </c>
    </row>
    <row r="26" spans="1:3" ht="12.75">
      <c r="A26" s="6"/>
      <c r="B26" s="11">
        <f>SUM(B19:B25)</f>
        <v>7647372</v>
      </c>
      <c r="C26" s="133">
        <f>SUM(C19:C25)</f>
        <v>16447927</v>
      </c>
    </row>
    <row r="27" spans="1:3" ht="12.75">
      <c r="A27" s="6"/>
      <c r="B27" s="12"/>
      <c r="C27" s="9"/>
    </row>
    <row r="28" spans="1:3" ht="12.75">
      <c r="A28" s="10" t="s">
        <v>9</v>
      </c>
      <c r="B28" s="13"/>
      <c r="C28" s="9"/>
    </row>
    <row r="29" spans="1:3" ht="12.75">
      <c r="A29" s="6" t="s">
        <v>10</v>
      </c>
      <c r="B29" s="9">
        <v>3194882</v>
      </c>
      <c r="C29" s="9">
        <v>3545048</v>
      </c>
    </row>
    <row r="30" spans="1:3" ht="12.75">
      <c r="A30" s="6" t="s">
        <v>11</v>
      </c>
      <c r="B30" s="9">
        <v>5024904</v>
      </c>
      <c r="C30" s="9">
        <v>3759623</v>
      </c>
    </row>
    <row r="31" spans="1:3" ht="12.75">
      <c r="A31" s="6" t="s">
        <v>182</v>
      </c>
      <c r="B31" s="9">
        <v>145035</v>
      </c>
      <c r="C31" s="9">
        <v>27058</v>
      </c>
    </row>
    <row r="32" spans="1:3" ht="12.75">
      <c r="A32" s="6" t="s">
        <v>183</v>
      </c>
      <c r="B32" s="77">
        <v>14006557</v>
      </c>
      <c r="C32" s="9">
        <v>12624735</v>
      </c>
    </row>
    <row r="33" spans="1:3" ht="12.75">
      <c r="A33" s="6"/>
      <c r="B33" s="11">
        <f>SUM(B29:B32)</f>
        <v>22371378</v>
      </c>
      <c r="C33" s="133">
        <f>SUM(C29:C32)</f>
        <v>19956464</v>
      </c>
    </row>
    <row r="34" spans="1:3" ht="12.75">
      <c r="A34" s="6"/>
      <c r="B34" s="13"/>
      <c r="C34" s="9"/>
    </row>
    <row r="35" spans="1:3" ht="12.75">
      <c r="A35" s="6" t="s">
        <v>138</v>
      </c>
      <c r="B35" s="13">
        <f>+B26-B33</f>
        <v>-14724006</v>
      </c>
      <c r="C35" s="13">
        <f>+C26-C33</f>
        <v>-3508537</v>
      </c>
    </row>
    <row r="36" spans="1:3" ht="12.75">
      <c r="A36" s="6"/>
      <c r="B36" s="13"/>
      <c r="C36" s="9"/>
    </row>
    <row r="37" spans="1:3" ht="13.5" thickBot="1">
      <c r="A37" s="6"/>
      <c r="B37" s="14">
        <f>+B35+B12+B13+B15+B16+B14</f>
        <v>35032970</v>
      </c>
      <c r="C37" s="14">
        <f>+C35+C12+C13+C15+C16+C14</f>
        <v>33939351</v>
      </c>
    </row>
    <row r="38" spans="1:3" ht="13.5" thickTop="1">
      <c r="A38" s="6"/>
      <c r="B38" s="12"/>
      <c r="C38" s="9"/>
    </row>
    <row r="39" spans="1:3" ht="12.75">
      <c r="A39" s="10" t="s">
        <v>12</v>
      </c>
      <c r="B39" s="13"/>
      <c r="C39" s="9"/>
    </row>
    <row r="40" spans="1:3" ht="12.75">
      <c r="A40" s="6" t="s">
        <v>13</v>
      </c>
      <c r="B40" s="77">
        <v>17454000</v>
      </c>
      <c r="C40" s="9">
        <v>17454000</v>
      </c>
    </row>
    <row r="41" spans="1:3" ht="12.75">
      <c r="A41" s="6" t="s">
        <v>176</v>
      </c>
      <c r="B41" s="77">
        <v>4679880</v>
      </c>
      <c r="C41" s="9">
        <v>6545250</v>
      </c>
    </row>
    <row r="42" spans="1:3" ht="12.75">
      <c r="A42" s="32" t="s">
        <v>157</v>
      </c>
      <c r="B42" s="77">
        <v>2069223</v>
      </c>
      <c r="C42" s="9">
        <v>2069223</v>
      </c>
    </row>
    <row r="43" spans="1:3" ht="12.75">
      <c r="A43" s="32" t="s">
        <v>184</v>
      </c>
      <c r="B43" s="13">
        <v>560679</v>
      </c>
      <c r="C43" s="9">
        <v>-9090</v>
      </c>
    </row>
    <row r="44" spans="1:3" ht="12.75">
      <c r="A44" s="32" t="s">
        <v>185</v>
      </c>
      <c r="B44" s="26">
        <v>1418102</v>
      </c>
      <c r="C44" s="134">
        <v>569769</v>
      </c>
    </row>
    <row r="45" spans="1:3" ht="12.75">
      <c r="A45" s="32" t="s">
        <v>186</v>
      </c>
      <c r="B45" s="118">
        <f>SUM(B40:B44)</f>
        <v>26181884</v>
      </c>
      <c r="C45" s="135">
        <f>SUM(C40:C44)</f>
        <v>26629152</v>
      </c>
    </row>
    <row r="46" spans="1:3" ht="12.75">
      <c r="A46" s="6" t="s">
        <v>14</v>
      </c>
      <c r="B46" s="77">
        <v>0</v>
      </c>
      <c r="C46" s="9">
        <v>0</v>
      </c>
    </row>
    <row r="47" spans="1:3" ht="12.75">
      <c r="A47" s="6" t="s">
        <v>114</v>
      </c>
      <c r="B47" s="9">
        <v>905576</v>
      </c>
      <c r="C47" s="9">
        <v>1018773</v>
      </c>
    </row>
    <row r="48" spans="1:3" ht="12.75">
      <c r="A48" s="6" t="s">
        <v>115</v>
      </c>
      <c r="B48" s="9">
        <v>2098000</v>
      </c>
      <c r="C48" s="9">
        <v>1658000</v>
      </c>
    </row>
    <row r="49" spans="1:3" ht="12.75">
      <c r="A49" s="6" t="s">
        <v>16</v>
      </c>
      <c r="B49" s="9">
        <v>5847510</v>
      </c>
      <c r="C49" s="9">
        <v>4633426</v>
      </c>
    </row>
    <row r="50" spans="1:3" ht="13.5" thickBot="1">
      <c r="A50" s="6"/>
      <c r="B50" s="14">
        <f>SUM(B45:B49)</f>
        <v>35032970</v>
      </c>
      <c r="C50" s="136">
        <f>SUM(C45:C49)</f>
        <v>33939351</v>
      </c>
    </row>
    <row r="51" spans="1:3" ht="13.5" thickTop="1">
      <c r="A51" s="6"/>
      <c r="B51" s="13"/>
      <c r="C51" s="9"/>
    </row>
    <row r="52" spans="1:3" ht="13.5" thickBot="1">
      <c r="A52" s="6" t="s">
        <v>287</v>
      </c>
      <c r="B52" s="119">
        <f>+(B45/174540000)*100</f>
        <v>15.000506474160652</v>
      </c>
      <c r="C52" s="119">
        <f>+(C45/174540000)*100</f>
        <v>15.25676177380543</v>
      </c>
    </row>
    <row r="54" ht="12.75">
      <c r="A54" s="71" t="s">
        <v>136</v>
      </c>
    </row>
    <row r="55" spans="1:2" ht="12.75">
      <c r="A55" s="57" t="s">
        <v>314</v>
      </c>
      <c r="B55" s="57"/>
    </row>
    <row r="56" spans="1:2" ht="12.75">
      <c r="A56" s="57" t="s">
        <v>315</v>
      </c>
      <c r="B56" s="57"/>
    </row>
    <row r="57" spans="1:2" ht="12.75">
      <c r="A57" s="57" t="s">
        <v>327</v>
      </c>
      <c r="B57" s="57"/>
    </row>
    <row r="59" s="57" customFormat="1" ht="12.75">
      <c r="A59" s="158" t="s">
        <v>307</v>
      </c>
    </row>
    <row r="60" s="57" customFormat="1" ht="12.75">
      <c r="A60" s="57" t="s">
        <v>293</v>
      </c>
    </row>
  </sheetData>
  <mergeCells count="5">
    <mergeCell ref="A6:C6"/>
    <mergeCell ref="A1:C1"/>
    <mergeCell ref="A2:C2"/>
    <mergeCell ref="A4:C4"/>
    <mergeCell ref="A5:C5"/>
  </mergeCells>
  <printOptions horizontalCentered="1"/>
  <pageMargins left="0.75" right="0.7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H52"/>
  <sheetViews>
    <sheetView zoomScaleSheetLayoutView="75" workbookViewId="0" topLeftCell="A1">
      <selection activeCell="A5" sqref="A5:F5"/>
    </sheetView>
  </sheetViews>
  <sheetFormatPr defaultColWidth="9.140625" defaultRowHeight="12.75"/>
  <cols>
    <col min="1" max="1" width="31.421875" style="0" customWidth="1"/>
    <col min="2" max="3" width="15.7109375" style="0" customWidth="1"/>
    <col min="4" max="4" width="5.28125" style="0" customWidth="1"/>
    <col min="5" max="5" width="15.7109375" style="0" customWidth="1"/>
    <col min="6" max="6" width="19.140625" style="0" customWidth="1"/>
    <col min="7" max="7" width="13.57421875" style="57" customWidth="1"/>
    <col min="8" max="8" width="12.7109375" style="57" customWidth="1"/>
  </cols>
  <sheetData>
    <row r="1" spans="1:7" ht="12.75">
      <c r="A1" s="219" t="s">
        <v>113</v>
      </c>
      <c r="B1" s="219"/>
      <c r="C1" s="219"/>
      <c r="D1" s="219"/>
      <c r="E1" s="219"/>
      <c r="F1" s="219"/>
      <c r="G1" s="16"/>
    </row>
    <row r="2" spans="1:7" ht="12.75">
      <c r="A2" s="218" t="s">
        <v>0</v>
      </c>
      <c r="B2" s="218"/>
      <c r="C2" s="218"/>
      <c r="D2" s="218"/>
      <c r="E2" s="218"/>
      <c r="F2" s="218"/>
      <c r="G2" s="55"/>
    </row>
    <row r="3" spans="1:7" ht="12.75">
      <c r="A3" s="16"/>
      <c r="B3" s="16"/>
      <c r="C3" s="16"/>
      <c r="D3" s="16"/>
      <c r="E3" s="16"/>
      <c r="F3" s="16"/>
      <c r="G3" s="16"/>
    </row>
    <row r="4" spans="1:7" ht="12.75">
      <c r="A4" s="219" t="s">
        <v>313</v>
      </c>
      <c r="B4" s="219"/>
      <c r="C4" s="219"/>
      <c r="D4" s="219"/>
      <c r="E4" s="219"/>
      <c r="F4" s="219"/>
      <c r="G4" s="16"/>
    </row>
    <row r="5" spans="1:7" s="57" customFormat="1" ht="12.75">
      <c r="A5" s="219" t="s">
        <v>25</v>
      </c>
      <c r="B5" s="219"/>
      <c r="C5" s="219"/>
      <c r="D5" s="219"/>
      <c r="E5" s="219"/>
      <c r="F5" s="219"/>
      <c r="G5" s="56"/>
    </row>
    <row r="6" spans="1:7" ht="12.75">
      <c r="A6" s="219" t="s">
        <v>178</v>
      </c>
      <c r="B6" s="219"/>
      <c r="C6" s="219"/>
      <c r="D6" s="219"/>
      <c r="E6" s="219"/>
      <c r="F6" s="219"/>
      <c r="G6" s="1"/>
    </row>
    <row r="7" spans="1:7" ht="12.75">
      <c r="A7" s="6"/>
      <c r="B7" s="17"/>
      <c r="C7" s="17"/>
      <c r="D7" s="18"/>
      <c r="E7" s="19"/>
      <c r="F7" s="6"/>
      <c r="G7" s="204"/>
    </row>
    <row r="8" spans="1:7" ht="12.75">
      <c r="A8" s="6"/>
      <c r="B8" s="3" t="s">
        <v>17</v>
      </c>
      <c r="C8" s="3" t="s">
        <v>18</v>
      </c>
      <c r="D8" s="20"/>
      <c r="E8" s="3"/>
      <c r="F8" s="3" t="s">
        <v>18</v>
      </c>
      <c r="G8" s="20"/>
    </row>
    <row r="9" spans="1:7" ht="12.75">
      <c r="A9" s="6"/>
      <c r="B9" s="3" t="s">
        <v>19</v>
      </c>
      <c r="C9" s="3" t="s">
        <v>20</v>
      </c>
      <c r="D9" s="20"/>
      <c r="E9" s="3" t="s">
        <v>270</v>
      </c>
      <c r="F9" s="3" t="s">
        <v>21</v>
      </c>
      <c r="G9" s="20"/>
    </row>
    <row r="10" spans="1:7" ht="12.75">
      <c r="A10" s="6"/>
      <c r="B10" s="3" t="s">
        <v>22</v>
      </c>
      <c r="C10" s="3" t="s">
        <v>22</v>
      </c>
      <c r="D10" s="20"/>
      <c r="E10" s="3" t="s">
        <v>23</v>
      </c>
      <c r="F10" s="3" t="s">
        <v>24</v>
      </c>
      <c r="G10" s="20"/>
    </row>
    <row r="11" spans="1:7" ht="12.75">
      <c r="A11" s="6"/>
      <c r="B11" s="21">
        <v>38717</v>
      </c>
      <c r="C11" s="21">
        <v>38352</v>
      </c>
      <c r="D11" s="22"/>
      <c r="E11" s="21">
        <v>38717</v>
      </c>
      <c r="F11" s="21">
        <v>38352</v>
      </c>
      <c r="G11" s="22"/>
    </row>
    <row r="12" spans="1:7" ht="12.75">
      <c r="A12" s="6"/>
      <c r="B12" s="3" t="s">
        <v>1</v>
      </c>
      <c r="C12" s="3" t="s">
        <v>1</v>
      </c>
      <c r="D12" s="20"/>
      <c r="E12" s="3" t="s">
        <v>1</v>
      </c>
      <c r="F12" s="3" t="s">
        <v>1</v>
      </c>
      <c r="G12" s="20"/>
    </row>
    <row r="13" spans="1:7" ht="12.75">
      <c r="A13" s="6"/>
      <c r="B13" s="17"/>
      <c r="C13" s="17"/>
      <c r="D13" s="18"/>
      <c r="E13" s="23"/>
      <c r="F13" s="6"/>
      <c r="G13" s="204"/>
    </row>
    <row r="14" spans="1:8" ht="12.75">
      <c r="A14" s="24" t="s">
        <v>26</v>
      </c>
      <c r="B14" s="8">
        <v>17416473</v>
      </c>
      <c r="C14" s="8">
        <v>20696538</v>
      </c>
      <c r="D14" s="25"/>
      <c r="E14" s="8">
        <v>69106234</v>
      </c>
      <c r="F14" s="8">
        <v>20696538</v>
      </c>
      <c r="G14" s="28"/>
      <c r="H14" s="28"/>
    </row>
    <row r="15" spans="1:8" ht="12.75">
      <c r="A15" s="24"/>
      <c r="B15" s="8"/>
      <c r="C15" s="8"/>
      <c r="D15" s="25"/>
      <c r="E15" s="8"/>
      <c r="F15" s="8"/>
      <c r="G15" s="27"/>
      <c r="H15" s="28"/>
    </row>
    <row r="16" spans="1:8" ht="12.75">
      <c r="A16" s="24" t="s">
        <v>27</v>
      </c>
      <c r="B16" s="8">
        <v>-15567438</v>
      </c>
      <c r="C16" s="8">
        <v>-18846418</v>
      </c>
      <c r="D16" s="25"/>
      <c r="E16" s="8">
        <v>-62584970</v>
      </c>
      <c r="F16" s="8">
        <v>-18846418</v>
      </c>
      <c r="G16" s="28"/>
      <c r="H16" s="28"/>
    </row>
    <row r="17" spans="1:8" ht="12.75">
      <c r="A17" s="24"/>
      <c r="B17" s="26"/>
      <c r="C17" s="188"/>
      <c r="D17" s="27"/>
      <c r="E17" s="26"/>
      <c r="F17" s="188"/>
      <c r="G17" s="27"/>
      <c r="H17" s="28"/>
    </row>
    <row r="18" spans="1:8" ht="12.75">
      <c r="A18" s="24" t="s">
        <v>28</v>
      </c>
      <c r="B18" s="8">
        <v>1849035</v>
      </c>
      <c r="C18" s="8">
        <f>+C14+C16</f>
        <v>1850120</v>
      </c>
      <c r="D18" s="27"/>
      <c r="E18" s="8">
        <f>+E14+E16</f>
        <v>6521264</v>
      </c>
      <c r="F18" s="8">
        <f>+F14+F16</f>
        <v>1850120</v>
      </c>
      <c r="G18" s="8"/>
      <c r="H18" s="28"/>
    </row>
    <row r="19" spans="1:8" ht="12.75">
      <c r="A19" s="24"/>
      <c r="B19" s="8"/>
      <c r="C19" s="187"/>
      <c r="D19" s="27"/>
      <c r="E19" s="8"/>
      <c r="F19" s="187"/>
      <c r="G19" s="27"/>
      <c r="H19" s="28"/>
    </row>
    <row r="20" spans="1:8" ht="12.75">
      <c r="A20" s="24" t="s">
        <v>29</v>
      </c>
      <c r="B20" s="8">
        <v>97436</v>
      </c>
      <c r="C20" s="8">
        <v>114167</v>
      </c>
      <c r="D20" s="27"/>
      <c r="E20" s="8">
        <v>457506</v>
      </c>
      <c r="F20" s="8">
        <v>114167</v>
      </c>
      <c r="G20" s="28"/>
      <c r="H20" s="28"/>
    </row>
    <row r="21" spans="1:8" ht="12.75">
      <c r="A21" s="24"/>
      <c r="B21" s="28"/>
      <c r="C21" s="8"/>
      <c r="D21" s="27"/>
      <c r="E21" s="28"/>
      <c r="F21" s="8"/>
      <c r="G21" s="27"/>
      <c r="H21" s="28"/>
    </row>
    <row r="22" spans="1:8" ht="12.75">
      <c r="A22" s="24" t="s">
        <v>30</v>
      </c>
      <c r="B22" s="8">
        <v>-1005394</v>
      </c>
      <c r="C22" s="8">
        <v>-1178497</v>
      </c>
      <c r="D22" s="27"/>
      <c r="E22" s="8">
        <v>-4255526</v>
      </c>
      <c r="F22" s="8">
        <v>-1178497</v>
      </c>
      <c r="G22" s="28"/>
      <c r="H22" s="28"/>
    </row>
    <row r="23" spans="1:8" ht="12.75">
      <c r="A23" s="24"/>
      <c r="B23" s="26"/>
      <c r="C23" s="188"/>
      <c r="D23" s="27"/>
      <c r="E23" s="26"/>
      <c r="F23" s="188"/>
      <c r="G23" s="27"/>
      <c r="H23" s="28"/>
    </row>
    <row r="24" spans="1:8" ht="12.75">
      <c r="A24" s="24" t="s">
        <v>31</v>
      </c>
      <c r="B24" s="28">
        <v>941077</v>
      </c>
      <c r="C24" s="28">
        <f>SUM(C18:C22)</f>
        <v>785790</v>
      </c>
      <c r="D24" s="27"/>
      <c r="E24" s="28">
        <f>SUM(E18:E22)</f>
        <v>2723244</v>
      </c>
      <c r="F24" s="28">
        <f>SUM(F18:F22)</f>
        <v>785790</v>
      </c>
      <c r="G24" s="28"/>
      <c r="H24" s="28"/>
    </row>
    <row r="25" spans="1:8" ht="12.75">
      <c r="A25" s="24"/>
      <c r="B25" s="28"/>
      <c r="C25" s="189"/>
      <c r="D25" s="27"/>
      <c r="E25" s="28"/>
      <c r="F25" s="189"/>
      <c r="G25" s="27"/>
      <c r="H25" s="28"/>
    </row>
    <row r="26" spans="1:8" ht="12.75">
      <c r="A26" s="24" t="s">
        <v>32</v>
      </c>
      <c r="B26" s="8">
        <v>-218174</v>
      </c>
      <c r="C26" s="8">
        <v>-99010</v>
      </c>
      <c r="D26" s="27"/>
      <c r="E26" s="8">
        <v>-557718</v>
      </c>
      <c r="F26" s="8">
        <v>-99010</v>
      </c>
      <c r="G26" s="28"/>
      <c r="H26" s="28"/>
    </row>
    <row r="27" spans="1:8" ht="12.75">
      <c r="A27" s="24"/>
      <c r="B27" s="28"/>
      <c r="C27" s="8"/>
      <c r="D27" s="27"/>
      <c r="E27" s="28"/>
      <c r="F27" s="8"/>
      <c r="G27" s="27"/>
      <c r="H27" s="28"/>
    </row>
    <row r="28" spans="1:8" ht="12.75">
      <c r="A28" s="24" t="s">
        <v>104</v>
      </c>
      <c r="B28" s="28">
        <v>0</v>
      </c>
      <c r="C28" s="8">
        <v>0</v>
      </c>
      <c r="D28" s="27"/>
      <c r="E28" s="159">
        <v>0</v>
      </c>
      <c r="F28" s="8">
        <v>0</v>
      </c>
      <c r="G28" s="28"/>
      <c r="H28" s="28"/>
    </row>
    <row r="29" spans="1:8" ht="12.75">
      <c r="A29" s="24"/>
      <c r="B29" s="28"/>
      <c r="C29" s="8"/>
      <c r="D29" s="27"/>
      <c r="E29" s="160"/>
      <c r="F29" s="8"/>
      <c r="G29" s="27"/>
      <c r="H29" s="28"/>
    </row>
    <row r="30" spans="1:8" ht="12.75">
      <c r="A30" s="24" t="s">
        <v>109</v>
      </c>
      <c r="B30" s="28">
        <v>0</v>
      </c>
      <c r="C30" s="8">
        <v>0</v>
      </c>
      <c r="D30" s="27"/>
      <c r="E30" s="159">
        <v>0</v>
      </c>
      <c r="F30" s="8">
        <v>0</v>
      </c>
      <c r="G30" s="28"/>
      <c r="H30" s="28"/>
    </row>
    <row r="31" spans="1:8" ht="12.75">
      <c r="A31" s="24"/>
      <c r="B31" s="26"/>
      <c r="C31" s="188"/>
      <c r="D31" s="27"/>
      <c r="E31" s="26"/>
      <c r="F31" s="188"/>
      <c r="G31" s="27"/>
      <c r="H31" s="28"/>
    </row>
    <row r="32" spans="1:8" ht="12.75">
      <c r="A32" s="24" t="s">
        <v>33</v>
      </c>
      <c r="B32" s="28">
        <v>722903</v>
      </c>
      <c r="C32" s="28">
        <f>SUM(C24:C30)</f>
        <v>686780</v>
      </c>
      <c r="D32" s="27"/>
      <c r="E32" s="28">
        <f>SUM(E24:E30)</f>
        <v>2165526</v>
      </c>
      <c r="F32" s="28">
        <f>SUM(F24:F30)</f>
        <v>686780</v>
      </c>
      <c r="G32" s="28"/>
      <c r="H32" s="28"/>
    </row>
    <row r="33" spans="1:8" ht="12.75">
      <c r="A33" s="24"/>
      <c r="B33" s="28"/>
      <c r="C33" s="189"/>
      <c r="D33" s="27"/>
      <c r="E33" s="28"/>
      <c r="F33" s="189"/>
      <c r="G33" s="27"/>
      <c r="H33" s="28"/>
    </row>
    <row r="34" spans="1:8" ht="12.75">
      <c r="A34" s="24" t="s">
        <v>34</v>
      </c>
      <c r="B34" s="8">
        <v>-187901</v>
      </c>
      <c r="C34" s="8">
        <v>-117011</v>
      </c>
      <c r="D34" s="27"/>
      <c r="E34" s="8">
        <v>-747424</v>
      </c>
      <c r="F34" s="8">
        <v>-117011</v>
      </c>
      <c r="G34" s="28"/>
      <c r="H34" s="28"/>
    </row>
    <row r="35" spans="1:8" ht="12.75">
      <c r="A35" s="24"/>
      <c r="B35" s="26"/>
      <c r="C35" s="188"/>
      <c r="D35" s="27"/>
      <c r="E35" s="202"/>
      <c r="F35" s="188"/>
      <c r="G35" s="27"/>
      <c r="H35" s="28"/>
    </row>
    <row r="36" spans="1:8" ht="12.75">
      <c r="A36" s="24" t="s">
        <v>107</v>
      </c>
      <c r="B36" s="28">
        <v>535002</v>
      </c>
      <c r="C36" s="28">
        <f>SUM(C32:C34)</f>
        <v>569769</v>
      </c>
      <c r="D36" s="27"/>
      <c r="E36" s="28">
        <f>SUM(E32:E34)</f>
        <v>1418102</v>
      </c>
      <c r="F36" s="28">
        <f>SUM(F32:F34)</f>
        <v>569769</v>
      </c>
      <c r="G36" s="28"/>
      <c r="H36" s="28"/>
    </row>
    <row r="37" spans="1:8" ht="12.75">
      <c r="A37" s="24"/>
      <c r="B37" s="28"/>
      <c r="C37" s="189"/>
      <c r="D37" s="27"/>
      <c r="E37" s="28"/>
      <c r="F37" s="189"/>
      <c r="G37" s="27"/>
      <c r="H37" s="28"/>
    </row>
    <row r="38" spans="1:8" ht="12.75">
      <c r="A38" s="24" t="s">
        <v>14</v>
      </c>
      <c r="B38" s="28">
        <v>0</v>
      </c>
      <c r="C38" s="159">
        <v>0</v>
      </c>
      <c r="D38" s="27"/>
      <c r="E38" s="159">
        <v>0</v>
      </c>
      <c r="F38" s="159">
        <v>0</v>
      </c>
      <c r="G38" s="28"/>
      <c r="H38" s="28"/>
    </row>
    <row r="39" spans="1:8" ht="12.75">
      <c r="A39" s="24"/>
      <c r="B39" s="26"/>
      <c r="C39" s="188"/>
      <c r="D39" s="27"/>
      <c r="E39" s="26"/>
      <c r="F39" s="188"/>
      <c r="G39" s="27"/>
      <c r="H39" s="28"/>
    </row>
    <row r="40" spans="1:8" ht="13.5" thickBot="1">
      <c r="A40" s="24" t="s">
        <v>108</v>
      </c>
      <c r="B40" s="29">
        <v>535002</v>
      </c>
      <c r="C40" s="29">
        <f>SUM(C36:C38)</f>
        <v>569769</v>
      </c>
      <c r="D40" s="27"/>
      <c r="E40" s="29">
        <f>SUM(E36:E38)</f>
        <v>1418102</v>
      </c>
      <c r="F40" s="29">
        <f>SUM(F36:F38)</f>
        <v>569769</v>
      </c>
      <c r="G40" s="28"/>
      <c r="H40" s="28"/>
    </row>
    <row r="41" spans="1:8" ht="13.5" thickTop="1">
      <c r="A41" s="24"/>
      <c r="B41" s="28"/>
      <c r="C41" s="28"/>
      <c r="D41" s="27"/>
      <c r="E41" s="28"/>
      <c r="F41" s="28"/>
      <c r="G41" s="28"/>
      <c r="H41" s="28"/>
    </row>
    <row r="42" spans="1:8" s="139" customFormat="1" ht="12.75">
      <c r="A42" s="24" t="s">
        <v>305</v>
      </c>
      <c r="B42" s="30">
        <v>174540000</v>
      </c>
      <c r="C42" s="30">
        <v>115253315</v>
      </c>
      <c r="D42" s="190"/>
      <c r="E42" s="28">
        <v>174540000</v>
      </c>
      <c r="F42" s="30">
        <v>29050152</v>
      </c>
      <c r="G42" s="190"/>
      <c r="H42" s="205"/>
    </row>
    <row r="43" spans="1:7" ht="12.75">
      <c r="A43" s="63" t="s">
        <v>120</v>
      </c>
      <c r="B43" s="58"/>
      <c r="C43" s="58"/>
      <c r="D43" s="24"/>
      <c r="E43" s="24"/>
      <c r="F43" s="63"/>
      <c r="G43" s="24"/>
    </row>
    <row r="44" spans="1:7" ht="12.75">
      <c r="A44" s="64" t="s">
        <v>100</v>
      </c>
      <c r="B44" s="154">
        <v>0.31</v>
      </c>
      <c r="C44" s="154">
        <v>0.49</v>
      </c>
      <c r="D44" s="31"/>
      <c r="E44" s="154">
        <v>0.81</v>
      </c>
      <c r="F44" s="154">
        <v>1.96</v>
      </c>
      <c r="G44" s="31"/>
    </row>
    <row r="45" spans="1:7" ht="12.75">
      <c r="A45" s="64" t="s">
        <v>102</v>
      </c>
      <c r="B45" s="121">
        <v>0.31</v>
      </c>
      <c r="C45" s="154">
        <v>0.49</v>
      </c>
      <c r="D45" s="24"/>
      <c r="E45" s="121">
        <v>0.81</v>
      </c>
      <c r="F45" s="154">
        <v>1.96</v>
      </c>
      <c r="G45" s="24"/>
    </row>
    <row r="46" spans="1:7" ht="12.75">
      <c r="A46" s="58"/>
      <c r="B46" s="58"/>
      <c r="C46" s="154"/>
      <c r="D46" s="58"/>
      <c r="E46" s="58"/>
      <c r="F46" s="59"/>
      <c r="G46" s="24"/>
    </row>
    <row r="48" s="57" customFormat="1" ht="12.75">
      <c r="A48" s="158" t="s">
        <v>309</v>
      </c>
    </row>
    <row r="49" s="57" customFormat="1" ht="12.75">
      <c r="A49" s="57" t="s">
        <v>294</v>
      </c>
    </row>
    <row r="52" ht="12.75">
      <c r="A52" s="158"/>
    </row>
  </sheetData>
  <mergeCells count="5">
    <mergeCell ref="A6:F6"/>
    <mergeCell ref="A1:F1"/>
    <mergeCell ref="A2:F2"/>
    <mergeCell ref="A4:F4"/>
    <mergeCell ref="A5:F5"/>
  </mergeCells>
  <printOptions horizontalCentered="1"/>
  <pageMargins left="0.2" right="0.17" top="1" bottom="1" header="0.5" footer="0.5"/>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G21"/>
  <sheetViews>
    <sheetView workbookViewId="0" topLeftCell="A1">
      <selection activeCell="A4" sqref="A4:F4"/>
    </sheetView>
  </sheetViews>
  <sheetFormatPr defaultColWidth="9.140625" defaultRowHeight="12.75"/>
  <cols>
    <col min="1" max="1" width="38.00390625" style="0" customWidth="1"/>
    <col min="2" max="6" width="12.7109375" style="0" customWidth="1"/>
  </cols>
  <sheetData>
    <row r="1" spans="1:7" ht="12.75">
      <c r="A1" s="219" t="s">
        <v>113</v>
      </c>
      <c r="B1" s="219"/>
      <c r="C1" s="219"/>
      <c r="D1" s="219"/>
      <c r="E1" s="219"/>
      <c r="F1" s="219"/>
      <c r="G1" s="16"/>
    </row>
    <row r="2" spans="1:6" ht="12.75">
      <c r="A2" s="218" t="s">
        <v>0</v>
      </c>
      <c r="B2" s="218"/>
      <c r="C2" s="218"/>
      <c r="D2" s="218"/>
      <c r="E2" s="218"/>
      <c r="F2" s="218"/>
    </row>
    <row r="3" spans="1:6" ht="12.75">
      <c r="A3" s="32"/>
      <c r="B3" s="32"/>
      <c r="C3" s="33"/>
      <c r="D3" s="33"/>
      <c r="E3" s="32"/>
      <c r="F3" s="32"/>
    </row>
    <row r="4" spans="1:6" ht="12.75">
      <c r="A4" s="219" t="s">
        <v>313</v>
      </c>
      <c r="B4" s="219"/>
      <c r="C4" s="219"/>
      <c r="D4" s="219"/>
      <c r="E4" s="219"/>
      <c r="F4" s="219"/>
    </row>
    <row r="5" spans="1:6" ht="12.75">
      <c r="A5" s="219" t="s">
        <v>41</v>
      </c>
      <c r="B5" s="219"/>
      <c r="C5" s="219"/>
      <c r="D5" s="219"/>
      <c r="E5" s="219"/>
      <c r="F5" s="219"/>
    </row>
    <row r="6" spans="1:6" ht="12.75">
      <c r="A6" s="218" t="s">
        <v>178</v>
      </c>
      <c r="B6" s="218"/>
      <c r="C6" s="218"/>
      <c r="D6" s="218"/>
      <c r="E6" s="218"/>
      <c r="F6" s="218"/>
    </row>
    <row r="7" spans="1:6" ht="12.75">
      <c r="A7" s="3"/>
      <c r="B7" s="3"/>
      <c r="C7" s="3"/>
      <c r="D7" s="3"/>
      <c r="E7" s="3"/>
      <c r="F7" s="3"/>
    </row>
    <row r="8" spans="1:6" ht="12.75">
      <c r="A8" s="4"/>
      <c r="B8" s="32"/>
      <c r="C8" s="219" t="s">
        <v>38</v>
      </c>
      <c r="D8" s="219"/>
      <c r="E8" s="3" t="s">
        <v>37</v>
      </c>
      <c r="F8" s="32"/>
    </row>
    <row r="9" spans="1:6" ht="24">
      <c r="A9" s="4"/>
      <c r="B9" s="122" t="s">
        <v>35</v>
      </c>
      <c r="C9" s="122" t="s">
        <v>39</v>
      </c>
      <c r="D9" s="122" t="s">
        <v>150</v>
      </c>
      <c r="E9" s="122" t="s">
        <v>187</v>
      </c>
      <c r="F9" s="123" t="s">
        <v>36</v>
      </c>
    </row>
    <row r="10" spans="1:6" ht="12.75">
      <c r="A10" s="4"/>
      <c r="B10" s="5" t="s">
        <v>1</v>
      </c>
      <c r="C10" s="5" t="s">
        <v>1</v>
      </c>
      <c r="D10" s="5" t="s">
        <v>1</v>
      </c>
      <c r="E10" s="5" t="s">
        <v>1</v>
      </c>
      <c r="F10" s="5" t="s">
        <v>1</v>
      </c>
    </row>
    <row r="11" spans="1:6" ht="12.75">
      <c r="A11" s="6"/>
      <c r="B11" s="32"/>
      <c r="C11" s="34"/>
      <c r="D11" s="34"/>
      <c r="E11" s="32"/>
      <c r="F11" s="32"/>
    </row>
    <row r="12" spans="1:6" ht="12.75">
      <c r="A12" s="10" t="s">
        <v>316</v>
      </c>
      <c r="B12" s="6"/>
      <c r="C12" s="7"/>
      <c r="D12" s="7"/>
      <c r="E12" s="6"/>
      <c r="F12" s="32"/>
    </row>
    <row r="13" spans="1:6" ht="12.75">
      <c r="A13" s="6"/>
      <c r="B13" s="6"/>
      <c r="C13" s="7"/>
      <c r="D13" s="7"/>
      <c r="E13" s="6"/>
      <c r="F13" s="32"/>
    </row>
    <row r="14" spans="1:6" ht="12.75">
      <c r="A14" s="32" t="s">
        <v>317</v>
      </c>
      <c r="B14" s="77">
        <v>17454000</v>
      </c>
      <c r="C14" s="8">
        <v>6545250</v>
      </c>
      <c r="D14" s="8">
        <v>2069223</v>
      </c>
      <c r="E14" s="8">
        <v>560679</v>
      </c>
      <c r="F14" s="8">
        <f>SUM(B14:E14)</f>
        <v>26629152</v>
      </c>
    </row>
    <row r="15" spans="1:6" ht="12.75">
      <c r="A15" s="32" t="s">
        <v>264</v>
      </c>
      <c r="B15" s="77">
        <v>0</v>
      </c>
      <c r="C15" s="8">
        <v>-1865370</v>
      </c>
      <c r="D15" s="8">
        <v>0</v>
      </c>
      <c r="E15" s="8">
        <v>0</v>
      </c>
      <c r="F15" s="8">
        <f>SUM(B15:E15)</f>
        <v>-1865370</v>
      </c>
    </row>
    <row r="16" spans="1:7" ht="12.75">
      <c r="A16" s="32" t="s">
        <v>151</v>
      </c>
      <c r="B16" s="77">
        <v>0</v>
      </c>
      <c r="C16" s="8">
        <v>0</v>
      </c>
      <c r="D16" s="8">
        <v>0</v>
      </c>
      <c r="E16" s="8">
        <v>1418102</v>
      </c>
      <c r="F16" s="8">
        <f>SUM(B16:E16)</f>
        <v>1418102</v>
      </c>
      <c r="G16" s="6"/>
    </row>
    <row r="17" spans="1:7" ht="13.5" thickBot="1">
      <c r="A17" s="32" t="s">
        <v>318</v>
      </c>
      <c r="B17" s="14">
        <f>SUM(B14:B16)</f>
        <v>17454000</v>
      </c>
      <c r="C17" s="14">
        <f>SUM(C14:C16)</f>
        <v>4679880</v>
      </c>
      <c r="D17" s="14">
        <f>SUM(D14:D16)</f>
        <v>2069223</v>
      </c>
      <c r="E17" s="14">
        <f>SUM(E14:E16)</f>
        <v>1978781</v>
      </c>
      <c r="F17" s="14">
        <f>SUM(F14:F16)</f>
        <v>26181884</v>
      </c>
      <c r="G17" s="6"/>
    </row>
    <row r="18" spans="1:7" ht="13.5" thickTop="1">
      <c r="A18" s="6"/>
      <c r="B18" s="35"/>
      <c r="C18" s="6"/>
      <c r="D18" s="6"/>
      <c r="E18" s="36"/>
      <c r="F18" s="6"/>
      <c r="G18" s="6"/>
    </row>
    <row r="19" ht="12.75">
      <c r="G19" s="84"/>
    </row>
    <row r="20" s="57" customFormat="1" ht="12.75">
      <c r="A20" s="158" t="s">
        <v>310</v>
      </c>
    </row>
    <row r="21" s="57" customFormat="1" ht="12.75">
      <c r="A21" s="57" t="s">
        <v>295</v>
      </c>
    </row>
  </sheetData>
  <mergeCells count="6">
    <mergeCell ref="A6:F6"/>
    <mergeCell ref="C8:D8"/>
    <mergeCell ref="A1:F1"/>
    <mergeCell ref="A2:F2"/>
    <mergeCell ref="A4:F4"/>
    <mergeCell ref="A5:F5"/>
  </mergeCells>
  <printOptions horizontalCentered="1"/>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68"/>
  <sheetViews>
    <sheetView zoomScaleSheetLayoutView="75" workbookViewId="0" topLeftCell="A1">
      <selection activeCell="A4" sqref="A4:E4"/>
    </sheetView>
  </sheetViews>
  <sheetFormatPr defaultColWidth="9.140625" defaultRowHeight="12.75"/>
  <cols>
    <col min="1" max="1" width="5.7109375" style="0" customWidth="1"/>
    <col min="2" max="2" width="5.28125" style="0" customWidth="1"/>
    <col min="3" max="3" width="52.57421875" style="0" bestFit="1" customWidth="1"/>
    <col min="4" max="4" width="14.57421875" style="0" customWidth="1"/>
    <col min="5" max="5" width="16.00390625" style="0" customWidth="1"/>
  </cols>
  <sheetData>
    <row r="1" spans="1:6" ht="12.75">
      <c r="A1" s="219" t="s">
        <v>113</v>
      </c>
      <c r="B1" s="219"/>
      <c r="C1" s="219"/>
      <c r="D1" s="219"/>
      <c r="E1" s="219"/>
      <c r="F1" s="16"/>
    </row>
    <row r="2" spans="1:5" ht="12.75">
      <c r="A2" s="218" t="s">
        <v>0</v>
      </c>
      <c r="B2" s="218"/>
      <c r="C2" s="218"/>
      <c r="D2" s="218"/>
      <c r="E2" s="218"/>
    </row>
    <row r="3" spans="1:4" ht="12.75">
      <c r="A3" s="16"/>
      <c r="B3" s="16"/>
      <c r="C3" s="16"/>
      <c r="D3" s="16"/>
    </row>
    <row r="4" spans="1:5" ht="12.75">
      <c r="A4" s="219" t="s">
        <v>313</v>
      </c>
      <c r="B4" s="219"/>
      <c r="C4" s="219"/>
      <c r="D4" s="219"/>
      <c r="E4" s="219"/>
    </row>
    <row r="5" spans="1:5" ht="12.75">
      <c r="A5" s="219" t="s">
        <v>42</v>
      </c>
      <c r="B5" s="219"/>
      <c r="C5" s="219"/>
      <c r="D5" s="219"/>
      <c r="E5" s="219"/>
    </row>
    <row r="6" spans="1:5" ht="12.75">
      <c r="A6" s="221" t="s">
        <v>178</v>
      </c>
      <c r="B6" s="221"/>
      <c r="C6" s="221"/>
      <c r="D6" s="221"/>
      <c r="E6" s="221"/>
    </row>
    <row r="7" spans="1:4" ht="12.75">
      <c r="A7" s="37"/>
      <c r="B7" s="37"/>
      <c r="C7" s="37"/>
      <c r="D7" s="37"/>
    </row>
    <row r="8" spans="1:5" ht="12.75">
      <c r="A8" s="4"/>
      <c r="B8" s="4"/>
      <c r="D8" s="3" t="s">
        <v>271</v>
      </c>
      <c r="E8" s="3" t="s">
        <v>18</v>
      </c>
    </row>
    <row r="9" spans="1:5" ht="12.75">
      <c r="A9" s="32"/>
      <c r="B9" s="32"/>
      <c r="D9" s="3" t="s">
        <v>24</v>
      </c>
      <c r="E9" s="3" t="s">
        <v>20</v>
      </c>
    </row>
    <row r="10" spans="1:5" ht="12.75">
      <c r="A10" s="32"/>
      <c r="B10" s="32"/>
      <c r="D10" s="3" t="s">
        <v>216</v>
      </c>
      <c r="E10" s="3" t="s">
        <v>24</v>
      </c>
    </row>
    <row r="11" spans="1:5" ht="12.75">
      <c r="A11" s="32"/>
      <c r="B11" s="32"/>
      <c r="D11" s="21">
        <v>38717</v>
      </c>
      <c r="E11" s="21">
        <v>38352</v>
      </c>
    </row>
    <row r="12" spans="1:5" ht="12.75">
      <c r="A12" s="32"/>
      <c r="B12" s="32"/>
      <c r="D12" s="38" t="s">
        <v>1</v>
      </c>
      <c r="E12" s="20" t="s">
        <v>1</v>
      </c>
    </row>
    <row r="13" spans="1:5" ht="12.75">
      <c r="A13" s="32"/>
      <c r="B13" s="32"/>
      <c r="C13" s="38"/>
      <c r="E13" s="20"/>
    </row>
    <row r="14" spans="1:5" ht="12.75">
      <c r="A14" s="2" t="s">
        <v>217</v>
      </c>
      <c r="B14" s="16"/>
      <c r="C14" s="16"/>
      <c r="E14" s="28"/>
    </row>
    <row r="15" spans="1:5" ht="12.75">
      <c r="A15" s="32"/>
      <c r="B15" s="145" t="s">
        <v>33</v>
      </c>
      <c r="C15" s="146"/>
      <c r="D15" s="28">
        <v>2165526</v>
      </c>
      <c r="E15" s="28">
        <v>686780</v>
      </c>
    </row>
    <row r="16" spans="1:5" ht="12.75">
      <c r="A16" s="32"/>
      <c r="B16" s="145" t="s">
        <v>218</v>
      </c>
      <c r="C16" s="146"/>
      <c r="D16" s="28"/>
      <c r="E16" s="28"/>
    </row>
    <row r="17" spans="1:5" ht="12.75">
      <c r="A17" s="32"/>
      <c r="B17" s="145"/>
      <c r="C17" s="145" t="s">
        <v>219</v>
      </c>
      <c r="D17" s="28">
        <v>1747210</v>
      </c>
      <c r="E17" s="28">
        <v>273785</v>
      </c>
    </row>
    <row r="18" spans="1:5" ht="12.75">
      <c r="A18" s="32"/>
      <c r="B18" s="145"/>
      <c r="C18" s="145" t="s">
        <v>220</v>
      </c>
      <c r="D18" s="28">
        <v>-113197</v>
      </c>
      <c r="E18" s="28">
        <v>-28301</v>
      </c>
    </row>
    <row r="19" spans="1:5" ht="12.75">
      <c r="A19" s="32"/>
      <c r="B19" s="145"/>
      <c r="C19" s="145" t="s">
        <v>221</v>
      </c>
      <c r="D19" s="28">
        <v>13570</v>
      </c>
      <c r="E19" s="28">
        <v>4377</v>
      </c>
    </row>
    <row r="20" spans="1:5" ht="12.75">
      <c r="A20" s="32"/>
      <c r="B20" s="145"/>
      <c r="C20" s="145" t="s">
        <v>222</v>
      </c>
      <c r="D20" s="28">
        <v>-22870</v>
      </c>
      <c r="E20" s="28">
        <v>-32550</v>
      </c>
    </row>
    <row r="21" spans="1:5" ht="12.75">
      <c r="A21" s="32"/>
      <c r="B21" s="145"/>
      <c r="C21" s="145" t="s">
        <v>223</v>
      </c>
      <c r="D21" s="28">
        <v>557718</v>
      </c>
      <c r="E21" s="28">
        <v>99010</v>
      </c>
    </row>
    <row r="22" spans="1:5" ht="12.75">
      <c r="A22" s="32"/>
      <c r="B22" s="145"/>
      <c r="C22" s="145" t="s">
        <v>224</v>
      </c>
      <c r="D22" s="28">
        <v>-60204</v>
      </c>
      <c r="E22" s="28">
        <v>0</v>
      </c>
    </row>
    <row r="23" spans="1:5" ht="12.75">
      <c r="A23" s="32"/>
      <c r="B23" s="145"/>
      <c r="C23" s="145"/>
      <c r="D23" s="28"/>
      <c r="E23" s="192"/>
    </row>
    <row r="24" spans="2:5" ht="12.75">
      <c r="B24" s="32" t="s">
        <v>225</v>
      </c>
      <c r="C24" s="145"/>
      <c r="D24" s="28">
        <f>SUM(D15:D22)</f>
        <v>4287753</v>
      </c>
      <c r="E24" s="28">
        <f>SUM(E15:E22)</f>
        <v>1003101</v>
      </c>
    </row>
    <row r="25" spans="1:5" ht="12.75">
      <c r="A25" s="32"/>
      <c r="B25" s="32" t="s">
        <v>226</v>
      </c>
      <c r="C25" s="145"/>
      <c r="D25" s="28"/>
      <c r="E25" s="192"/>
    </row>
    <row r="26" spans="2:5" ht="12.75">
      <c r="B26" s="146"/>
      <c r="C26" s="145" t="s">
        <v>5</v>
      </c>
      <c r="D26" s="147">
        <v>-354143</v>
      </c>
      <c r="E26" s="147">
        <v>524643</v>
      </c>
    </row>
    <row r="27" spans="1:5" ht="12.75">
      <c r="A27" s="32"/>
      <c r="B27" s="145"/>
      <c r="C27" s="145" t="s">
        <v>227</v>
      </c>
      <c r="D27" s="148">
        <v>10549504</v>
      </c>
      <c r="E27" s="148">
        <v>-6964248</v>
      </c>
    </row>
    <row r="28" spans="1:5" ht="12.75">
      <c r="A28" s="32"/>
      <c r="B28" s="145"/>
      <c r="C28" s="145" t="s">
        <v>206</v>
      </c>
      <c r="D28" s="148">
        <v>0</v>
      </c>
      <c r="E28" s="148">
        <v>-8753</v>
      </c>
    </row>
    <row r="29" spans="1:5" ht="12.75">
      <c r="A29" s="32"/>
      <c r="B29" s="145"/>
      <c r="C29" s="145" t="s">
        <v>228</v>
      </c>
      <c r="D29" s="148">
        <v>935116</v>
      </c>
      <c r="E29" s="148">
        <v>-4863175</v>
      </c>
    </row>
    <row r="30" spans="1:5" ht="12.75">
      <c r="A30" s="32"/>
      <c r="B30" s="145"/>
      <c r="C30" s="145" t="s">
        <v>229</v>
      </c>
      <c r="D30" s="149">
        <v>-20001</v>
      </c>
      <c r="E30" s="149">
        <v>-310999</v>
      </c>
    </row>
    <row r="31" spans="1:5" ht="12.75">
      <c r="A31" s="32"/>
      <c r="B31" s="145"/>
      <c r="C31" s="146"/>
      <c r="D31" s="28">
        <f>SUM(D26:D30)</f>
        <v>11110476</v>
      </c>
      <c r="E31" s="28">
        <f>SUM(E26:E30)</f>
        <v>-11622532</v>
      </c>
    </row>
    <row r="32" spans="1:5" ht="12.75">
      <c r="A32" s="32"/>
      <c r="B32" s="145"/>
      <c r="C32" s="146"/>
      <c r="D32" s="15"/>
      <c r="E32" s="192"/>
    </row>
    <row r="33" spans="2:5" ht="12.75">
      <c r="B33" s="32" t="s">
        <v>291</v>
      </c>
      <c r="C33" s="145"/>
      <c r="D33" s="28">
        <f>+D24+D31</f>
        <v>15398229</v>
      </c>
      <c r="E33" s="28">
        <f>+E24+E31</f>
        <v>-10619431</v>
      </c>
    </row>
    <row r="34" spans="1:6" ht="12.75">
      <c r="A34" s="32"/>
      <c r="B34" s="145"/>
      <c r="C34" s="145" t="s">
        <v>230</v>
      </c>
      <c r="D34" s="28">
        <v>-557718</v>
      </c>
      <c r="E34" s="28">
        <v>-99010</v>
      </c>
      <c r="F34" s="84"/>
    </row>
    <row r="35" spans="1:5" ht="12.75">
      <c r="A35" s="32"/>
      <c r="B35" s="145"/>
      <c r="C35" s="145" t="s">
        <v>191</v>
      </c>
      <c r="D35" s="28">
        <v>60204</v>
      </c>
      <c r="E35" s="28">
        <v>0</v>
      </c>
    </row>
    <row r="36" spans="1:5" ht="12.75">
      <c r="A36" s="32"/>
      <c r="B36" s="145"/>
      <c r="C36" s="145" t="s">
        <v>231</v>
      </c>
      <c r="D36" s="28">
        <v>-772828</v>
      </c>
      <c r="E36" s="28">
        <v>-201249</v>
      </c>
    </row>
    <row r="37" spans="1:5" ht="12.75">
      <c r="A37" s="32"/>
      <c r="B37" s="145"/>
      <c r="C37" s="146"/>
      <c r="D37" s="199"/>
      <c r="E37" s="200"/>
    </row>
    <row r="38" spans="2:5" ht="12.75">
      <c r="B38" s="32" t="s">
        <v>280</v>
      </c>
      <c r="C38" s="145"/>
      <c r="D38" s="28">
        <f>SUM(D33:D36)</f>
        <v>14127887</v>
      </c>
      <c r="E38" s="28">
        <f>SUM(E33:E36)</f>
        <v>-10919690</v>
      </c>
    </row>
    <row r="39" spans="1:5" ht="12.75">
      <c r="A39" s="32"/>
      <c r="B39" s="145"/>
      <c r="C39" s="145"/>
      <c r="D39" s="15"/>
      <c r="E39" s="192"/>
    </row>
    <row r="40" spans="1:5" ht="12.75">
      <c r="A40" s="2" t="s">
        <v>232</v>
      </c>
      <c r="B40" s="16"/>
      <c r="C40" s="145"/>
      <c r="D40" s="28"/>
      <c r="E40" s="192"/>
    </row>
    <row r="41" spans="1:5" ht="12.75">
      <c r="A41" s="32"/>
      <c r="B41" s="145"/>
      <c r="C41" s="145" t="s">
        <v>233</v>
      </c>
      <c r="D41" s="147">
        <v>-980445</v>
      </c>
      <c r="E41" s="147">
        <v>-2651</v>
      </c>
    </row>
    <row r="42" spans="1:5" ht="12.75">
      <c r="A42" s="32"/>
      <c r="B42" s="145"/>
      <c r="C42" s="145" t="s">
        <v>234</v>
      </c>
      <c r="D42" s="148">
        <v>-13911194</v>
      </c>
      <c r="E42" s="148">
        <v>-1175947</v>
      </c>
    </row>
    <row r="43" spans="1:5" ht="12.75">
      <c r="A43" s="32"/>
      <c r="B43" s="145"/>
      <c r="C43" s="145" t="s">
        <v>235</v>
      </c>
      <c r="D43" s="148">
        <v>31000</v>
      </c>
      <c r="E43" s="148">
        <v>290000</v>
      </c>
    </row>
    <row r="44" spans="1:5" ht="12.75">
      <c r="A44" s="32"/>
      <c r="B44" s="145"/>
      <c r="C44" s="145" t="s">
        <v>236</v>
      </c>
      <c r="D44" s="148">
        <v>-35080</v>
      </c>
      <c r="E44" s="148">
        <v>-30735</v>
      </c>
    </row>
    <row r="45" spans="1:5" ht="12.75">
      <c r="A45" s="32"/>
      <c r="B45" s="145"/>
      <c r="C45" s="145" t="s">
        <v>237</v>
      </c>
      <c r="D45" s="148">
        <v>848720</v>
      </c>
      <c r="E45" s="148">
        <v>-843520</v>
      </c>
    </row>
    <row r="46" spans="1:5" ht="12.75">
      <c r="A46" s="32"/>
      <c r="B46" s="145"/>
      <c r="C46" s="145" t="s">
        <v>272</v>
      </c>
      <c r="D46" s="149">
        <v>0</v>
      </c>
      <c r="E46" s="149">
        <v>-114808</v>
      </c>
    </row>
    <row r="47" spans="2:5" ht="12.75">
      <c r="B47" s="32" t="s">
        <v>139</v>
      </c>
      <c r="C47" s="145"/>
      <c r="D47" s="28">
        <f>SUM(D41:D46)</f>
        <v>-14046999</v>
      </c>
      <c r="E47" s="28">
        <f>SUM(E41:E46)</f>
        <v>-1877661</v>
      </c>
    </row>
    <row r="48" spans="1:5" ht="12.75">
      <c r="A48" s="32"/>
      <c r="B48" s="145"/>
      <c r="C48" s="145"/>
      <c r="D48" s="28"/>
      <c r="E48" s="192"/>
    </row>
    <row r="49" spans="1:5" ht="12.75">
      <c r="A49" s="2" t="s">
        <v>238</v>
      </c>
      <c r="B49" s="16"/>
      <c r="C49" s="145"/>
      <c r="D49" s="15"/>
      <c r="E49" s="192"/>
    </row>
    <row r="50" spans="1:5" ht="12.75">
      <c r="A50" s="32"/>
      <c r="B50" s="145"/>
      <c r="C50" s="145" t="s">
        <v>239</v>
      </c>
      <c r="D50" s="193">
        <v>275418</v>
      </c>
      <c r="E50" s="147">
        <v>75193</v>
      </c>
    </row>
    <row r="51" spans="1:5" ht="12.75">
      <c r="A51" s="32"/>
      <c r="B51" s="145"/>
      <c r="C51" s="145" t="s">
        <v>273</v>
      </c>
      <c r="D51" s="194">
        <v>2126785</v>
      </c>
      <c r="E51" s="148">
        <v>438301</v>
      </c>
    </row>
    <row r="52" spans="1:5" ht="12.75">
      <c r="A52" s="32"/>
      <c r="B52" s="145"/>
      <c r="C52" s="145" t="s">
        <v>274</v>
      </c>
      <c r="D52" s="194">
        <v>257000</v>
      </c>
      <c r="E52" s="148">
        <v>1240656</v>
      </c>
    </row>
    <row r="53" spans="1:5" ht="12.75">
      <c r="A53" s="32"/>
      <c r="B53" s="145"/>
      <c r="C53" s="145" t="s">
        <v>254</v>
      </c>
      <c r="D53" s="148">
        <v>0</v>
      </c>
      <c r="E53" s="148">
        <v>10908750</v>
      </c>
    </row>
    <row r="54" spans="1:5" ht="12.75">
      <c r="A54" s="32"/>
      <c r="B54" s="145"/>
      <c r="C54" s="145" t="s">
        <v>253</v>
      </c>
      <c r="D54" s="195">
        <v>-1865370</v>
      </c>
      <c r="E54" s="149">
        <v>0</v>
      </c>
    </row>
    <row r="55" spans="2:5" ht="12.75">
      <c r="B55" s="32" t="s">
        <v>281</v>
      </c>
      <c r="C55" s="145"/>
      <c r="D55" s="28">
        <f>SUM(D50:D54)</f>
        <v>793833</v>
      </c>
      <c r="E55" s="28">
        <f>SUM(E50:E54)</f>
        <v>12662900</v>
      </c>
    </row>
    <row r="56" spans="1:5" ht="12.75">
      <c r="A56" s="32"/>
      <c r="B56" s="145"/>
      <c r="C56" s="145"/>
      <c r="D56" s="28"/>
      <c r="E56" s="192"/>
    </row>
    <row r="57" spans="2:5" ht="12.75">
      <c r="B57" s="32" t="s">
        <v>188</v>
      </c>
      <c r="C57" s="145"/>
      <c r="D57" s="28">
        <f>+D55+D47+D38</f>
        <v>874721</v>
      </c>
      <c r="E57" s="28">
        <f>+E55+E47+E38</f>
        <v>-134451</v>
      </c>
    </row>
    <row r="58" spans="2:5" ht="12.75">
      <c r="B58" s="32" t="s">
        <v>240</v>
      </c>
      <c r="C58" s="145"/>
      <c r="D58" s="28">
        <v>-134449</v>
      </c>
      <c r="E58" s="28">
        <v>2</v>
      </c>
    </row>
    <row r="59" spans="2:5" ht="13.5" thickBot="1">
      <c r="B59" s="32" t="s">
        <v>241</v>
      </c>
      <c r="C59" s="145"/>
      <c r="D59" s="29">
        <f>SUM(D57:D58)</f>
        <v>740272</v>
      </c>
      <c r="E59" s="29">
        <f>SUM(E57:E58)</f>
        <v>-134449</v>
      </c>
    </row>
    <row r="60" spans="2:5" ht="13.5" thickTop="1">
      <c r="B60" s="146"/>
      <c r="C60" s="146"/>
      <c r="E60" s="192"/>
    </row>
    <row r="61" spans="1:5" ht="12.75">
      <c r="A61" s="2" t="s">
        <v>242</v>
      </c>
      <c r="B61" s="16"/>
      <c r="C61" s="146"/>
      <c r="D61" s="28"/>
      <c r="E61" s="192"/>
    </row>
    <row r="62" spans="2:5" ht="12.75">
      <c r="B62" s="32" t="s">
        <v>8</v>
      </c>
      <c r="C62" s="146"/>
      <c r="D62" s="28">
        <v>862374</v>
      </c>
      <c r="E62" s="28">
        <v>200950</v>
      </c>
    </row>
    <row r="63" spans="2:5" ht="12.75">
      <c r="B63" s="74" t="s">
        <v>290</v>
      </c>
      <c r="C63" s="146"/>
      <c r="D63" s="28">
        <v>150000</v>
      </c>
      <c r="E63" s="28">
        <v>0</v>
      </c>
    </row>
    <row r="64" spans="2:5" ht="12.75">
      <c r="B64" s="32" t="s">
        <v>243</v>
      </c>
      <c r="C64" s="146"/>
      <c r="D64" s="28">
        <v>-272102</v>
      </c>
      <c r="E64" s="28">
        <v>-335399</v>
      </c>
    </row>
    <row r="65" spans="2:5" ht="13.5" thickBot="1">
      <c r="B65" s="146"/>
      <c r="C65" s="146"/>
      <c r="D65" s="29">
        <f>SUM(D62:D64)</f>
        <v>740272</v>
      </c>
      <c r="E65" s="29">
        <f>SUM(E62:E64)</f>
        <v>-134449</v>
      </c>
    </row>
    <row r="66" spans="2:3" ht="13.5" thickTop="1">
      <c r="B66" s="146"/>
      <c r="C66" s="146"/>
    </row>
    <row r="67" ht="12.75">
      <c r="A67" s="158" t="s">
        <v>310</v>
      </c>
    </row>
    <row r="68" ht="12.75">
      <c r="A68" s="57" t="s">
        <v>295</v>
      </c>
    </row>
  </sheetData>
  <mergeCells count="5">
    <mergeCell ref="A5:E5"/>
    <mergeCell ref="A6:E6"/>
    <mergeCell ref="A1:E1"/>
    <mergeCell ref="A2:E2"/>
    <mergeCell ref="A4:E4"/>
  </mergeCells>
  <printOptions/>
  <pageMargins left="0.75" right="0.75" top="1" bottom="1" header="0.5" footer="0.5"/>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M116"/>
  <sheetViews>
    <sheetView zoomScale="80" zoomScaleNormal="80" zoomScaleSheetLayoutView="75" workbookViewId="0" topLeftCell="A1">
      <selection activeCell="A7" sqref="A7"/>
    </sheetView>
  </sheetViews>
  <sheetFormatPr defaultColWidth="9.140625" defaultRowHeight="12.75"/>
  <cols>
    <col min="2" max="2" width="10.00390625" style="0" customWidth="1"/>
    <col min="3" max="3" width="9.7109375" style="0" customWidth="1"/>
    <col min="4" max="4" width="10.140625" style="0" customWidth="1"/>
    <col min="5" max="5" width="12.140625" style="0" customWidth="1"/>
    <col min="6" max="6" width="12.00390625" style="0" customWidth="1"/>
    <col min="7" max="7" width="12.8515625" style="0" customWidth="1"/>
    <col min="8" max="8" width="13.8515625" style="0" customWidth="1"/>
    <col min="12" max="12" width="12.28125" style="0" customWidth="1"/>
  </cols>
  <sheetData>
    <row r="1" spans="1:12" ht="12.75">
      <c r="A1" s="215" t="s">
        <v>113</v>
      </c>
      <c r="B1" s="215"/>
      <c r="C1" s="215"/>
      <c r="D1" s="215"/>
      <c r="E1" s="215"/>
      <c r="F1" s="215"/>
      <c r="G1" s="215"/>
      <c r="H1" s="215"/>
      <c r="I1" s="215"/>
      <c r="J1" s="215"/>
      <c r="K1" s="215"/>
      <c r="L1" s="215"/>
    </row>
    <row r="2" spans="1:12" ht="12.75">
      <c r="A2" s="218" t="s">
        <v>0</v>
      </c>
      <c r="B2" s="218"/>
      <c r="C2" s="218"/>
      <c r="D2" s="218"/>
      <c r="E2" s="218"/>
      <c r="F2" s="218"/>
      <c r="G2" s="218"/>
      <c r="H2" s="218"/>
      <c r="I2" s="218"/>
      <c r="J2" s="218"/>
      <c r="K2" s="218"/>
      <c r="L2" s="218"/>
    </row>
    <row r="3" spans="1:12" ht="12.75">
      <c r="A3" s="39"/>
      <c r="B3" s="39"/>
      <c r="C3" s="39"/>
      <c r="D3" s="39"/>
      <c r="E3" s="39"/>
      <c r="F3" s="39"/>
      <c r="G3" s="39"/>
      <c r="H3" s="39"/>
      <c r="I3" s="39"/>
      <c r="J3" s="39"/>
      <c r="K3" s="39"/>
      <c r="L3" s="39"/>
    </row>
    <row r="4" spans="1:12" s="60" customFormat="1" ht="12.75">
      <c r="A4" s="219" t="s">
        <v>313</v>
      </c>
      <c r="B4" s="219"/>
      <c r="C4" s="219"/>
      <c r="D4" s="219"/>
      <c r="E4" s="219"/>
      <c r="F4" s="219"/>
      <c r="G4" s="219"/>
      <c r="H4" s="219"/>
      <c r="I4" s="219"/>
      <c r="J4" s="219"/>
      <c r="K4" s="219"/>
      <c r="L4" s="219"/>
    </row>
    <row r="5" spans="1:12" ht="12.75">
      <c r="A5" s="40"/>
      <c r="B5" s="40"/>
      <c r="C5" s="40"/>
      <c r="D5" s="40"/>
      <c r="E5" s="40"/>
      <c r="F5" s="40"/>
      <c r="G5" s="40"/>
      <c r="H5" s="40"/>
      <c r="I5" s="40"/>
      <c r="J5" s="40"/>
      <c r="K5" s="40"/>
      <c r="L5" s="40"/>
    </row>
    <row r="6" spans="1:12" ht="12.75">
      <c r="A6" s="41" t="s">
        <v>43</v>
      </c>
      <c r="B6" s="42" t="s">
        <v>44</v>
      </c>
      <c r="C6" s="40"/>
      <c r="D6" s="40"/>
      <c r="E6" s="40"/>
      <c r="F6" s="40"/>
      <c r="G6" s="40"/>
      <c r="H6" s="40"/>
      <c r="I6" s="40"/>
      <c r="J6" s="40"/>
      <c r="K6" s="40"/>
      <c r="L6" s="40"/>
    </row>
    <row r="7" spans="1:12" ht="12.75">
      <c r="A7" s="43"/>
      <c r="B7" s="40"/>
      <c r="C7" s="44"/>
      <c r="D7" s="40"/>
      <c r="E7" s="44"/>
      <c r="F7" s="40"/>
      <c r="G7" s="40"/>
      <c r="H7" s="40"/>
      <c r="I7" s="40"/>
      <c r="J7" s="40"/>
      <c r="K7" s="40"/>
      <c r="L7" s="40"/>
    </row>
    <row r="8" spans="1:12" ht="12.75">
      <c r="A8" s="41" t="s">
        <v>45</v>
      </c>
      <c r="B8" s="42" t="s">
        <v>46</v>
      </c>
      <c r="C8" s="44"/>
      <c r="D8" s="40"/>
      <c r="E8" s="44"/>
      <c r="F8" s="40"/>
      <c r="G8" s="40"/>
      <c r="H8" s="40"/>
      <c r="I8" s="40"/>
      <c r="J8" s="40"/>
      <c r="K8" s="40"/>
      <c r="L8" s="40"/>
    </row>
    <row r="9" spans="1:12" ht="12.75">
      <c r="A9" s="43"/>
      <c r="B9" s="223" t="s">
        <v>250</v>
      </c>
      <c r="C9" s="223"/>
      <c r="D9" s="223"/>
      <c r="E9" s="223"/>
      <c r="F9" s="223"/>
      <c r="G9" s="223"/>
      <c r="H9" s="223"/>
      <c r="I9" s="223"/>
      <c r="J9" s="223"/>
      <c r="K9" s="223"/>
      <c r="L9" s="223"/>
    </row>
    <row r="10" spans="1:12" ht="12.75">
      <c r="A10" s="43"/>
      <c r="B10" s="40"/>
      <c r="C10" s="44"/>
      <c r="D10" s="40"/>
      <c r="E10" s="44"/>
      <c r="F10" s="40"/>
      <c r="G10" s="40"/>
      <c r="H10" s="40"/>
      <c r="I10" s="40"/>
      <c r="J10" s="40"/>
      <c r="K10" s="40"/>
      <c r="L10" s="40"/>
    </row>
    <row r="11" spans="1:12" ht="39.75" customHeight="1">
      <c r="A11" s="43"/>
      <c r="B11" s="222" t="s">
        <v>189</v>
      </c>
      <c r="C11" s="222"/>
      <c r="D11" s="222"/>
      <c r="E11" s="222"/>
      <c r="F11" s="222"/>
      <c r="G11" s="222"/>
      <c r="H11" s="222"/>
      <c r="I11" s="222"/>
      <c r="J11" s="222"/>
      <c r="K11" s="222"/>
      <c r="L11" s="222"/>
    </row>
    <row r="12" spans="1:12" s="57" customFormat="1" ht="13.5" customHeight="1">
      <c r="A12" s="52"/>
      <c r="B12" s="52" t="s">
        <v>292</v>
      </c>
      <c r="C12" s="52"/>
      <c r="D12" s="52"/>
      <c r="E12" s="52"/>
      <c r="F12" s="52"/>
      <c r="G12" s="52"/>
      <c r="H12" s="52"/>
      <c r="I12" s="52"/>
      <c r="J12" s="52"/>
      <c r="K12" s="52"/>
      <c r="L12" s="52"/>
    </row>
    <row r="13" spans="1:12" s="57" customFormat="1" ht="13.5" customHeight="1">
      <c r="A13" s="52"/>
      <c r="B13" s="52" t="s">
        <v>300</v>
      </c>
      <c r="C13" s="52"/>
      <c r="D13" s="52"/>
      <c r="E13" s="52"/>
      <c r="F13" s="52"/>
      <c r="G13" s="52"/>
      <c r="H13" s="52"/>
      <c r="I13" s="52"/>
      <c r="J13" s="52"/>
      <c r="K13" s="52"/>
      <c r="L13" s="52"/>
    </row>
    <row r="14" spans="1:12" ht="12.75">
      <c r="A14" s="43"/>
      <c r="B14" s="46"/>
      <c r="C14" s="46"/>
      <c r="D14" s="46"/>
      <c r="E14" s="46"/>
      <c r="F14" s="46"/>
      <c r="G14" s="46"/>
      <c r="H14" s="46"/>
      <c r="I14" s="46"/>
      <c r="J14" s="46"/>
      <c r="K14" s="46"/>
      <c r="L14" s="46"/>
    </row>
    <row r="15" spans="1:12" ht="12.75">
      <c r="A15" s="41" t="s">
        <v>47</v>
      </c>
      <c r="B15" s="42" t="s">
        <v>48</v>
      </c>
      <c r="C15" s="40"/>
      <c r="D15" s="40"/>
      <c r="E15" s="40"/>
      <c r="F15" s="40"/>
      <c r="G15" s="40"/>
      <c r="H15" s="40"/>
      <c r="I15" s="40"/>
      <c r="J15" s="40"/>
      <c r="K15" s="40"/>
      <c r="L15" s="40"/>
    </row>
    <row r="16" spans="1:12" ht="12.75">
      <c r="A16" s="43"/>
      <c r="B16" s="40" t="s">
        <v>152</v>
      </c>
      <c r="C16" s="40"/>
      <c r="D16" s="40"/>
      <c r="E16" s="40"/>
      <c r="F16" s="40"/>
      <c r="G16" s="40"/>
      <c r="H16" s="40"/>
      <c r="I16" s="40"/>
      <c r="J16" s="40"/>
      <c r="K16" s="40"/>
      <c r="L16" s="40"/>
    </row>
    <row r="17" spans="1:12" ht="12.75">
      <c r="A17" s="43"/>
      <c r="B17" s="40"/>
      <c r="C17" s="40"/>
      <c r="D17" s="40"/>
      <c r="E17" s="40"/>
      <c r="F17" s="40"/>
      <c r="G17" s="40"/>
      <c r="H17" s="40"/>
      <c r="I17" s="40"/>
      <c r="J17" s="40"/>
      <c r="K17" s="40"/>
      <c r="L17" s="40"/>
    </row>
    <row r="18" spans="1:12" ht="12.75">
      <c r="A18" s="41" t="s">
        <v>49</v>
      </c>
      <c r="B18" s="42" t="s">
        <v>140</v>
      </c>
      <c r="C18" s="40"/>
      <c r="D18" s="40"/>
      <c r="E18" s="40"/>
      <c r="F18" s="40"/>
      <c r="G18" s="40"/>
      <c r="H18" s="40"/>
      <c r="I18" s="40"/>
      <c r="J18" s="40"/>
      <c r="K18" s="40"/>
      <c r="L18" s="40"/>
    </row>
    <row r="19" spans="1:12" ht="12.75">
      <c r="A19" s="43"/>
      <c r="B19" s="40" t="s">
        <v>190</v>
      </c>
      <c r="C19" s="40"/>
      <c r="D19" s="40"/>
      <c r="E19" s="40"/>
      <c r="F19" s="40"/>
      <c r="G19" s="40"/>
      <c r="H19" s="40"/>
      <c r="I19" s="40"/>
      <c r="J19" s="40"/>
      <c r="K19" s="40"/>
      <c r="L19" s="40"/>
    </row>
    <row r="20" spans="1:12" ht="12.75">
      <c r="A20" s="43"/>
      <c r="B20" s="40"/>
      <c r="C20" s="40"/>
      <c r="D20" s="40"/>
      <c r="E20" s="40"/>
      <c r="F20" s="40"/>
      <c r="G20" s="40"/>
      <c r="H20" s="40"/>
      <c r="I20" s="40"/>
      <c r="J20" s="40"/>
      <c r="K20" s="40"/>
      <c r="L20" s="40"/>
    </row>
    <row r="21" spans="1:12" ht="12.75">
      <c r="A21" s="41" t="s">
        <v>50</v>
      </c>
      <c r="B21" s="42" t="s">
        <v>51</v>
      </c>
      <c r="C21" s="40"/>
      <c r="D21" s="40"/>
      <c r="E21" s="40"/>
      <c r="F21" s="40"/>
      <c r="G21" s="40"/>
      <c r="H21" s="40"/>
      <c r="I21" s="40"/>
      <c r="J21" s="40"/>
      <c r="K21" s="40"/>
      <c r="L21" s="40"/>
    </row>
    <row r="22" spans="1:2" ht="12.75">
      <c r="A22" s="43"/>
      <c r="B22" s="40" t="s">
        <v>52</v>
      </c>
    </row>
    <row r="23" spans="1:12" ht="12.75">
      <c r="A23" s="43"/>
      <c r="B23" s="40"/>
      <c r="C23" s="40"/>
      <c r="D23" s="40"/>
      <c r="E23" s="40"/>
      <c r="F23" s="40"/>
      <c r="G23" s="40"/>
      <c r="H23" s="40"/>
      <c r="I23" s="40"/>
      <c r="J23" s="40"/>
      <c r="K23" s="40"/>
      <c r="L23" s="40"/>
    </row>
    <row r="24" spans="1:12" ht="12.75">
      <c r="A24" s="41" t="s">
        <v>53</v>
      </c>
      <c r="B24" s="42" t="s">
        <v>54</v>
      </c>
      <c r="C24" s="40"/>
      <c r="D24" s="40"/>
      <c r="E24" s="40"/>
      <c r="F24" s="40"/>
      <c r="G24" s="40"/>
      <c r="H24" s="40"/>
      <c r="I24" s="40"/>
      <c r="J24" s="40"/>
      <c r="K24" s="40"/>
      <c r="L24" s="40"/>
    </row>
    <row r="25" spans="1:2" ht="12.75">
      <c r="A25" s="43"/>
      <c r="B25" s="40" t="s">
        <v>55</v>
      </c>
    </row>
    <row r="26" spans="1:12" ht="12.75">
      <c r="A26" s="43"/>
      <c r="B26" s="46"/>
      <c r="C26" s="46"/>
      <c r="D26" s="46"/>
      <c r="E26" s="46"/>
      <c r="F26" s="46"/>
      <c r="G26" s="46"/>
      <c r="H26" s="46"/>
      <c r="I26" s="46"/>
      <c r="J26" s="46"/>
      <c r="K26" s="46"/>
      <c r="L26" s="46"/>
    </row>
    <row r="27" spans="1:12" s="74" customFormat="1" ht="12.75">
      <c r="A27" s="41" t="s">
        <v>56</v>
      </c>
      <c r="B27" s="42" t="s">
        <v>141</v>
      </c>
      <c r="C27" s="40"/>
      <c r="D27" s="40"/>
      <c r="E27" s="40"/>
      <c r="F27" s="40"/>
      <c r="G27" s="40"/>
      <c r="H27" s="40"/>
      <c r="I27" s="40"/>
      <c r="J27" s="40"/>
      <c r="K27" s="40"/>
      <c r="L27" s="40"/>
    </row>
    <row r="28" spans="1:12" s="74" customFormat="1" ht="26.25" customHeight="1">
      <c r="A28" s="41"/>
      <c r="B28" s="229" t="s">
        <v>207</v>
      </c>
      <c r="C28" s="229"/>
      <c r="D28" s="229"/>
      <c r="E28" s="229"/>
      <c r="F28" s="229"/>
      <c r="G28" s="229"/>
      <c r="H28" s="229"/>
      <c r="I28" s="229"/>
      <c r="J28" s="229"/>
      <c r="K28" s="229"/>
      <c r="L28" s="229"/>
    </row>
    <row r="29" spans="1:12" ht="12.75">
      <c r="A29" s="43"/>
      <c r="B29" s="46"/>
      <c r="C29" s="46"/>
      <c r="D29" s="46"/>
      <c r="E29" s="46"/>
      <c r="F29" s="46"/>
      <c r="G29" s="46"/>
      <c r="H29" s="46"/>
      <c r="I29" s="46"/>
      <c r="J29" s="46"/>
      <c r="K29" s="46"/>
      <c r="L29" s="46"/>
    </row>
    <row r="30" spans="1:12" ht="12.75">
      <c r="A30" s="41" t="s">
        <v>57</v>
      </c>
      <c r="B30" s="42" t="s">
        <v>58</v>
      </c>
      <c r="C30" s="40"/>
      <c r="D30" s="40"/>
      <c r="E30" s="40"/>
      <c r="F30" s="40"/>
      <c r="G30" s="40"/>
      <c r="H30" s="40"/>
      <c r="I30" s="40"/>
      <c r="J30" s="40"/>
      <c r="K30" s="40"/>
      <c r="L30" s="40"/>
    </row>
    <row r="31" spans="1:2" ht="12.75">
      <c r="A31" s="41"/>
      <c r="B31" s="40" t="s">
        <v>59</v>
      </c>
    </row>
    <row r="32" spans="1:12" ht="12.75">
      <c r="A32" s="43"/>
      <c r="B32" s="40"/>
      <c r="C32" s="40"/>
      <c r="D32" s="40"/>
      <c r="E32" s="40"/>
      <c r="F32" s="40"/>
      <c r="G32" s="40"/>
      <c r="H32" s="40"/>
      <c r="I32" s="40"/>
      <c r="J32" s="40"/>
      <c r="K32" s="40"/>
      <c r="L32" s="40"/>
    </row>
    <row r="33" spans="1:12" ht="12.75">
      <c r="A33" s="41" t="s">
        <v>60</v>
      </c>
      <c r="B33" s="42" t="s">
        <v>106</v>
      </c>
      <c r="C33" s="40"/>
      <c r="D33" s="40"/>
      <c r="E33" s="40"/>
      <c r="F33" s="40"/>
      <c r="G33" s="40"/>
      <c r="H33" s="40"/>
      <c r="I33" s="40"/>
      <c r="J33" s="40"/>
      <c r="K33" s="40"/>
      <c r="L33" s="40"/>
    </row>
    <row r="34" spans="1:12" ht="12.75" customHeight="1">
      <c r="A34" s="43"/>
      <c r="B34" s="40" t="s">
        <v>61</v>
      </c>
      <c r="C34" s="40"/>
      <c r="D34" s="40"/>
      <c r="E34" s="40"/>
      <c r="F34" s="40"/>
      <c r="G34" s="40"/>
      <c r="H34" s="40"/>
      <c r="I34" s="40"/>
      <c r="J34" s="40"/>
      <c r="K34" s="40"/>
      <c r="L34" s="40"/>
    </row>
    <row r="35" spans="1:12" ht="12.75" customHeight="1">
      <c r="A35" s="43"/>
      <c r="B35" s="47" t="s">
        <v>62</v>
      </c>
      <c r="C35" s="40" t="s">
        <v>116</v>
      </c>
      <c r="D35" s="40"/>
      <c r="E35" s="40"/>
      <c r="F35" s="40"/>
      <c r="G35" s="40"/>
      <c r="H35" s="40"/>
      <c r="I35" s="40"/>
      <c r="J35" s="40"/>
      <c r="K35" s="40"/>
      <c r="L35" s="40"/>
    </row>
    <row r="36" spans="1:12" ht="38.25" customHeight="1">
      <c r="A36" s="43"/>
      <c r="B36" s="47"/>
      <c r="C36" s="231" t="s">
        <v>275</v>
      </c>
      <c r="D36" s="231"/>
      <c r="E36" s="231"/>
      <c r="F36" s="231"/>
      <c r="G36" s="231"/>
      <c r="H36" s="231"/>
      <c r="I36" s="231"/>
      <c r="J36" s="231"/>
      <c r="K36" s="231"/>
      <c r="L36" s="231"/>
    </row>
    <row r="37" spans="1:12" ht="12.75">
      <c r="A37" s="43"/>
      <c r="B37" s="47"/>
      <c r="C37" s="232"/>
      <c r="D37" s="232"/>
      <c r="E37" s="232"/>
      <c r="F37" s="232"/>
      <c r="G37" s="232"/>
      <c r="H37" s="232"/>
      <c r="I37" s="232"/>
      <c r="J37" s="232"/>
      <c r="K37" s="232"/>
      <c r="L37" s="232"/>
    </row>
    <row r="38" spans="1:12" ht="12.75" customHeight="1">
      <c r="A38" s="43"/>
      <c r="B38" s="47" t="s">
        <v>63</v>
      </c>
      <c r="C38" s="40" t="s">
        <v>117</v>
      </c>
      <c r="D38" s="40"/>
      <c r="E38" s="40"/>
      <c r="F38" s="40"/>
      <c r="G38" s="40"/>
      <c r="H38" s="40"/>
      <c r="I38" s="40"/>
      <c r="J38" s="40"/>
      <c r="K38" s="40"/>
      <c r="L38" s="40"/>
    </row>
    <row r="39" spans="1:12" ht="27" customHeight="1">
      <c r="A39" s="43"/>
      <c r="B39" s="47"/>
      <c r="C39" s="227" t="s">
        <v>265</v>
      </c>
      <c r="D39" s="228"/>
      <c r="E39" s="228"/>
      <c r="F39" s="228"/>
      <c r="G39" s="228"/>
      <c r="H39" s="228"/>
      <c r="I39" s="228"/>
      <c r="J39" s="228"/>
      <c r="K39" s="228"/>
      <c r="L39" s="228"/>
    </row>
    <row r="40" spans="1:12" ht="12.75">
      <c r="A40" s="43"/>
      <c r="B40" s="47"/>
      <c r="C40" s="47"/>
      <c r="D40" s="47"/>
      <c r="E40" s="47"/>
      <c r="F40" s="47"/>
      <c r="G40" s="47"/>
      <c r="H40" s="47"/>
      <c r="I40" s="47"/>
      <c r="J40" s="47"/>
      <c r="K40" s="47"/>
      <c r="L40" s="47"/>
    </row>
    <row r="41" spans="2:12" ht="12.75">
      <c r="B41" s="91"/>
      <c r="C41" s="92"/>
      <c r="D41" s="92"/>
      <c r="E41" s="93" t="s">
        <v>162</v>
      </c>
      <c r="F41" s="93" t="s">
        <v>163</v>
      </c>
      <c r="G41" s="93" t="s">
        <v>164</v>
      </c>
      <c r="H41" s="94" t="s">
        <v>165</v>
      </c>
      <c r="I41" s="57"/>
      <c r="J41" s="57"/>
      <c r="K41" s="57"/>
      <c r="L41" s="57"/>
    </row>
    <row r="42" spans="2:12" ht="12.75">
      <c r="B42" s="95"/>
      <c r="C42" s="96"/>
      <c r="D42" s="96"/>
      <c r="E42" s="97"/>
      <c r="F42" s="97"/>
      <c r="G42" s="97"/>
      <c r="H42" s="98"/>
      <c r="I42" s="57"/>
      <c r="J42" s="57"/>
      <c r="K42" s="57"/>
      <c r="L42" s="57"/>
    </row>
    <row r="43" spans="1:12" ht="12.75">
      <c r="A43" s="43"/>
      <c r="B43" s="99" t="s">
        <v>26</v>
      </c>
      <c r="C43" s="100"/>
      <c r="D43" s="96"/>
      <c r="E43" s="96"/>
      <c r="F43" s="96"/>
      <c r="G43" s="96"/>
      <c r="H43" s="101"/>
      <c r="I43" s="57"/>
      <c r="J43" s="57"/>
      <c r="K43" s="57"/>
      <c r="L43" s="57"/>
    </row>
    <row r="44" spans="1:12" ht="12.75">
      <c r="A44" s="43"/>
      <c r="B44" s="95"/>
      <c r="C44" s="100"/>
      <c r="D44" s="96"/>
      <c r="E44" s="96"/>
      <c r="F44" s="96"/>
      <c r="G44" s="96"/>
      <c r="H44" s="101"/>
      <c r="I44" s="57"/>
      <c r="J44" s="57"/>
      <c r="K44" s="57"/>
      <c r="L44" s="57"/>
    </row>
    <row r="45" spans="1:12" ht="12.75">
      <c r="A45" s="43"/>
      <c r="B45" s="95" t="s">
        <v>160</v>
      </c>
      <c r="C45" s="100"/>
      <c r="D45" s="96"/>
      <c r="E45" s="102">
        <v>3549651</v>
      </c>
      <c r="F45" s="102">
        <v>65556583</v>
      </c>
      <c r="G45" s="102">
        <v>0</v>
      </c>
      <c r="H45" s="103">
        <f>SUM(E45:G45)</f>
        <v>69106234</v>
      </c>
      <c r="I45" s="57"/>
      <c r="J45" s="150"/>
      <c r="K45" s="57"/>
      <c r="L45" s="57"/>
    </row>
    <row r="46" spans="1:12" ht="12.75">
      <c r="A46" s="43"/>
      <c r="B46" s="95" t="s">
        <v>161</v>
      </c>
      <c r="C46" s="100"/>
      <c r="D46" s="96"/>
      <c r="E46" s="102">
        <v>285220</v>
      </c>
      <c r="F46" s="102">
        <v>0</v>
      </c>
      <c r="G46" s="102">
        <v>-285220</v>
      </c>
      <c r="H46" s="103">
        <f>SUM(E46:G46)</f>
        <v>0</v>
      </c>
      <c r="I46" s="57"/>
      <c r="J46" s="57"/>
      <c r="K46" s="57"/>
      <c r="L46" s="57"/>
    </row>
    <row r="47" spans="1:12" ht="13.5" thickBot="1">
      <c r="A47" s="43"/>
      <c r="B47" s="95"/>
      <c r="C47" s="96"/>
      <c r="D47" s="96"/>
      <c r="E47" s="104">
        <f>SUM(E45:E46)</f>
        <v>3834871</v>
      </c>
      <c r="F47" s="104">
        <f>SUM(F45:F46)</f>
        <v>65556583</v>
      </c>
      <c r="G47" s="104">
        <f>SUM(G45:G46)</f>
        <v>-285220</v>
      </c>
      <c r="H47" s="105">
        <f>SUM(H45:H46)</f>
        <v>69106234</v>
      </c>
      <c r="I47" s="57"/>
      <c r="J47" s="57"/>
      <c r="K47" s="57"/>
      <c r="L47" s="57"/>
    </row>
    <row r="48" spans="1:12" ht="12.75">
      <c r="A48" s="43"/>
      <c r="B48" s="106"/>
      <c r="C48" s="107"/>
      <c r="D48" s="107"/>
      <c r="E48" s="107"/>
      <c r="F48" s="107"/>
      <c r="G48" s="107"/>
      <c r="H48" s="108"/>
      <c r="I48" s="57"/>
      <c r="J48" s="57"/>
      <c r="K48" s="57"/>
      <c r="L48" s="57"/>
    </row>
    <row r="49" spans="1:13" ht="12.75">
      <c r="A49" s="43"/>
      <c r="B49" s="109"/>
      <c r="C49" s="110"/>
      <c r="D49" s="110"/>
      <c r="E49" s="110"/>
      <c r="F49" s="110"/>
      <c r="G49" s="110"/>
      <c r="H49" s="111"/>
      <c r="I49" s="57"/>
      <c r="J49" s="57"/>
      <c r="K49" s="57"/>
      <c r="L49" s="57"/>
      <c r="M49" s="85"/>
    </row>
    <row r="50" spans="1:13" ht="12.75">
      <c r="A50" s="43"/>
      <c r="B50" s="99" t="s">
        <v>252</v>
      </c>
      <c r="C50" s="96"/>
      <c r="D50" s="96"/>
      <c r="E50" s="96"/>
      <c r="F50" s="96"/>
      <c r="G50" s="96"/>
      <c r="H50" s="101"/>
      <c r="I50" s="57"/>
      <c r="J50" s="57"/>
      <c r="K50" s="57"/>
      <c r="L50" s="57"/>
      <c r="M50" s="85"/>
    </row>
    <row r="51" spans="1:13" ht="12.75">
      <c r="A51" s="43"/>
      <c r="B51" s="95"/>
      <c r="C51" s="96"/>
      <c r="D51" s="96"/>
      <c r="E51" s="96"/>
      <c r="F51" s="96"/>
      <c r="G51" s="96"/>
      <c r="H51" s="101"/>
      <c r="I51" s="57"/>
      <c r="J51" s="151"/>
      <c r="K51" s="57"/>
      <c r="L51" s="57"/>
      <c r="M51" s="85"/>
    </row>
    <row r="52" spans="1:13" ht="12.75">
      <c r="A52" s="43"/>
      <c r="B52" s="95" t="s">
        <v>166</v>
      </c>
      <c r="C52" s="96"/>
      <c r="D52" s="96"/>
      <c r="E52" s="102">
        <v>1043677</v>
      </c>
      <c r="F52" s="102">
        <v>1967120</v>
      </c>
      <c r="G52" s="102">
        <v>0</v>
      </c>
      <c r="H52" s="103">
        <f>SUM(E52:G52)</f>
        <v>3010797</v>
      </c>
      <c r="I52" s="184"/>
      <c r="J52" s="151"/>
      <c r="K52" s="57"/>
      <c r="L52" s="57"/>
      <c r="M52" s="85"/>
    </row>
    <row r="53" spans="1:13" ht="12.75">
      <c r="A53" s="43"/>
      <c r="B53" s="95" t="s">
        <v>191</v>
      </c>
      <c r="C53" s="96"/>
      <c r="D53" s="96"/>
      <c r="E53" s="102"/>
      <c r="F53" s="102"/>
      <c r="G53" s="102"/>
      <c r="H53" s="103">
        <v>60204</v>
      </c>
      <c r="I53" s="57"/>
      <c r="J53" s="57"/>
      <c r="K53" s="57"/>
      <c r="L53" s="57"/>
      <c r="M53" s="85"/>
    </row>
    <row r="54" spans="1:13" ht="12.75">
      <c r="A54" s="43"/>
      <c r="B54" s="95" t="s">
        <v>167</v>
      </c>
      <c r="C54" s="96"/>
      <c r="D54" s="96"/>
      <c r="E54" s="102"/>
      <c r="F54" s="102"/>
      <c r="G54" s="102"/>
      <c r="H54" s="103">
        <v>-347757</v>
      </c>
      <c r="I54" s="57"/>
      <c r="J54" s="57"/>
      <c r="K54" s="57"/>
      <c r="L54" s="57"/>
      <c r="M54" s="85"/>
    </row>
    <row r="55" spans="1:13" ht="12.75">
      <c r="A55" s="43"/>
      <c r="B55" s="95" t="s">
        <v>168</v>
      </c>
      <c r="C55" s="96"/>
      <c r="D55" s="96"/>
      <c r="E55" s="102"/>
      <c r="F55" s="102"/>
      <c r="G55" s="102"/>
      <c r="H55" s="112">
        <v>-557718</v>
      </c>
      <c r="I55" s="57"/>
      <c r="J55" s="57"/>
      <c r="K55" s="57"/>
      <c r="L55" s="57"/>
      <c r="M55" s="85"/>
    </row>
    <row r="56" spans="1:13" ht="12.75">
      <c r="A56" s="43"/>
      <c r="B56" s="95" t="s">
        <v>33</v>
      </c>
      <c r="C56" s="96"/>
      <c r="D56" s="96"/>
      <c r="E56" s="102"/>
      <c r="F56" s="102"/>
      <c r="G56" s="102"/>
      <c r="H56" s="103">
        <f>SUM(H52:H55)</f>
        <v>2165526</v>
      </c>
      <c r="I56" s="57"/>
      <c r="J56" s="57"/>
      <c r="K56" s="57"/>
      <c r="L56" s="57"/>
      <c r="M56" s="85"/>
    </row>
    <row r="57" spans="1:13" ht="12.75">
      <c r="A57" s="43"/>
      <c r="B57" s="95" t="s">
        <v>34</v>
      </c>
      <c r="C57" s="96"/>
      <c r="D57" s="96"/>
      <c r="E57" s="102"/>
      <c r="F57" s="102"/>
      <c r="G57" s="102"/>
      <c r="H57" s="103">
        <v>-747424</v>
      </c>
      <c r="I57" s="57"/>
      <c r="J57" s="57"/>
      <c r="K57" s="57"/>
      <c r="L57" s="57"/>
      <c r="M57" s="85"/>
    </row>
    <row r="58" spans="1:12" ht="13.5" thickBot="1">
      <c r="A58" s="43"/>
      <c r="B58" s="95" t="s">
        <v>107</v>
      </c>
      <c r="C58" s="96"/>
      <c r="D58" s="96"/>
      <c r="E58" s="102"/>
      <c r="F58" s="102"/>
      <c r="G58" s="102"/>
      <c r="H58" s="105">
        <f>SUM(H56:H57)</f>
        <v>1418102</v>
      </c>
      <c r="I58" s="57"/>
      <c r="J58" s="57"/>
      <c r="K58" s="57"/>
      <c r="L58" s="57"/>
    </row>
    <row r="59" spans="1:12" ht="12.75">
      <c r="A59" s="43"/>
      <c r="B59" s="106"/>
      <c r="C59" s="107"/>
      <c r="D59" s="107"/>
      <c r="E59" s="113"/>
      <c r="F59" s="113"/>
      <c r="G59" s="113"/>
      <c r="H59" s="112"/>
      <c r="I59" s="57"/>
      <c r="J59" s="57"/>
      <c r="K59" s="57"/>
      <c r="L59" s="57"/>
    </row>
    <row r="60" spans="1:12" ht="12.75">
      <c r="A60" s="43"/>
      <c r="B60" s="109"/>
      <c r="C60" s="110"/>
      <c r="D60" s="110"/>
      <c r="E60" s="114"/>
      <c r="F60" s="114"/>
      <c r="G60" s="114"/>
      <c r="H60" s="115"/>
      <c r="I60" s="57"/>
      <c r="J60" s="57"/>
      <c r="K60" s="57"/>
      <c r="L60" s="57"/>
    </row>
    <row r="61" spans="1:12" ht="12.75">
      <c r="A61" s="43"/>
      <c r="B61" s="99" t="s">
        <v>169</v>
      </c>
      <c r="C61" s="96"/>
      <c r="D61" s="96"/>
      <c r="E61" s="102"/>
      <c r="F61" s="102"/>
      <c r="G61" s="102"/>
      <c r="H61" s="103"/>
      <c r="I61" s="57"/>
      <c r="J61" s="57"/>
      <c r="K61" s="57"/>
      <c r="L61" s="57"/>
    </row>
    <row r="62" spans="1:12" ht="12.75">
      <c r="A62" s="43"/>
      <c r="B62" s="95"/>
      <c r="C62" s="96"/>
      <c r="D62" s="96"/>
      <c r="E62" s="102"/>
      <c r="F62" s="102"/>
      <c r="G62" s="102"/>
      <c r="H62" s="103"/>
      <c r="I62" s="57"/>
      <c r="J62" s="57"/>
      <c r="K62" s="57"/>
      <c r="L62" s="57"/>
    </row>
    <row r="63" spans="1:12" ht="12.75">
      <c r="A63" s="43"/>
      <c r="B63" s="95" t="s">
        <v>172</v>
      </c>
      <c r="C63" s="96"/>
      <c r="D63" s="96"/>
      <c r="E63" s="102">
        <v>21180247</v>
      </c>
      <c r="F63" s="102">
        <v>33763284</v>
      </c>
      <c r="G63" s="102">
        <v>0</v>
      </c>
      <c r="H63" s="103">
        <f>SUM(E63:G63)</f>
        <v>54943531</v>
      </c>
      <c r="I63" s="57"/>
      <c r="J63" s="57"/>
      <c r="K63" s="57"/>
      <c r="L63" s="57"/>
    </row>
    <row r="64" spans="1:12" ht="12.75">
      <c r="A64" s="43"/>
      <c r="B64" s="95" t="s">
        <v>171</v>
      </c>
      <c r="C64" s="96"/>
      <c r="D64" s="96"/>
      <c r="E64" s="102"/>
      <c r="F64" s="102"/>
      <c r="G64" s="102"/>
      <c r="H64" s="103">
        <v>2460817</v>
      </c>
      <c r="I64" s="57"/>
      <c r="J64" s="57"/>
      <c r="K64" s="57"/>
      <c r="L64" s="57"/>
    </row>
    <row r="65" spans="1:12" ht="13.5" thickBot="1">
      <c r="A65" s="43"/>
      <c r="B65" s="95"/>
      <c r="C65" s="96"/>
      <c r="D65" s="96"/>
      <c r="E65" s="102"/>
      <c r="F65" s="102"/>
      <c r="G65" s="102"/>
      <c r="H65" s="105">
        <f>SUM(H63:H64)</f>
        <v>57404348</v>
      </c>
      <c r="I65" s="57"/>
      <c r="J65" s="57"/>
      <c r="K65" s="57"/>
      <c r="L65" s="57"/>
    </row>
    <row r="66" spans="1:12" ht="12.75">
      <c r="A66" s="43"/>
      <c r="B66" s="106"/>
      <c r="C66" s="107"/>
      <c r="D66" s="107"/>
      <c r="E66" s="113"/>
      <c r="F66" s="113"/>
      <c r="G66" s="113"/>
      <c r="H66" s="112"/>
      <c r="I66" s="57"/>
      <c r="J66" s="57"/>
      <c r="K66" s="57"/>
      <c r="L66" s="57"/>
    </row>
    <row r="67" spans="1:12" ht="12.75">
      <c r="A67" s="43"/>
      <c r="B67" s="109"/>
      <c r="C67" s="110"/>
      <c r="D67" s="110"/>
      <c r="E67" s="114"/>
      <c r="F67" s="114"/>
      <c r="G67" s="114"/>
      <c r="H67" s="115"/>
      <c r="I67" s="57"/>
      <c r="J67" s="57"/>
      <c r="K67" s="57"/>
      <c r="L67" s="57"/>
    </row>
    <row r="68" spans="1:12" ht="12.75">
      <c r="A68" s="43"/>
      <c r="B68" s="99" t="s">
        <v>173</v>
      </c>
      <c r="C68" s="96"/>
      <c r="D68" s="96"/>
      <c r="E68" s="102"/>
      <c r="F68" s="102"/>
      <c r="G68" s="102"/>
      <c r="H68" s="103"/>
      <c r="I68" s="57"/>
      <c r="J68" s="57"/>
      <c r="K68" s="57"/>
      <c r="L68" s="57"/>
    </row>
    <row r="69" spans="1:12" ht="12.75">
      <c r="A69" s="43"/>
      <c r="B69" s="95"/>
      <c r="C69" s="96"/>
      <c r="D69" s="96"/>
      <c r="E69" s="102"/>
      <c r="F69" s="102"/>
      <c r="G69" s="102"/>
      <c r="H69" s="103"/>
      <c r="I69" s="57"/>
      <c r="J69" s="57"/>
      <c r="K69" s="57"/>
      <c r="L69" s="57"/>
    </row>
    <row r="70" spans="1:12" ht="12.75">
      <c r="A70" s="43"/>
      <c r="B70" s="95" t="s">
        <v>170</v>
      </c>
      <c r="C70" s="96"/>
      <c r="D70" s="96"/>
      <c r="E70" s="102">
        <v>5849320</v>
      </c>
      <c r="F70" s="102">
        <v>22981056</v>
      </c>
      <c r="G70" s="102">
        <v>0</v>
      </c>
      <c r="H70" s="103">
        <f>SUM(E70:G70)</f>
        <v>28830376</v>
      </c>
      <c r="I70" s="57"/>
      <c r="J70" s="57"/>
      <c r="K70" s="57"/>
      <c r="L70" s="57"/>
    </row>
    <row r="71" spans="1:12" ht="12.75">
      <c r="A71" s="43"/>
      <c r="B71" s="95" t="s">
        <v>174</v>
      </c>
      <c r="C71" s="96"/>
      <c r="D71" s="96"/>
      <c r="E71" s="102"/>
      <c r="F71" s="102"/>
      <c r="G71" s="102"/>
      <c r="H71" s="103">
        <v>2392088</v>
      </c>
      <c r="I71" s="57"/>
      <c r="J71" s="57"/>
      <c r="K71" s="57"/>
      <c r="L71" s="57"/>
    </row>
    <row r="72" spans="1:12" ht="13.5" thickBot="1">
      <c r="A72" s="43"/>
      <c r="B72" s="95"/>
      <c r="C72" s="96"/>
      <c r="D72" s="96"/>
      <c r="E72" s="102"/>
      <c r="F72" s="102"/>
      <c r="G72" s="102"/>
      <c r="H72" s="105">
        <f>SUM(H70:H71)</f>
        <v>31222464</v>
      </c>
      <c r="I72" s="57"/>
      <c r="J72" s="57"/>
      <c r="K72" s="57"/>
      <c r="L72" s="57"/>
    </row>
    <row r="73" spans="1:12" ht="12.75">
      <c r="A73" s="43"/>
      <c r="B73" s="106"/>
      <c r="C73" s="107"/>
      <c r="D73" s="107"/>
      <c r="E73" s="113"/>
      <c r="F73" s="113"/>
      <c r="G73" s="113"/>
      <c r="H73" s="112"/>
      <c r="I73" s="57"/>
      <c r="J73" s="57"/>
      <c r="K73" s="57"/>
      <c r="L73" s="57"/>
    </row>
    <row r="74" spans="1:12" ht="12.75">
      <c r="A74" s="43"/>
      <c r="B74" s="96"/>
      <c r="C74" s="96"/>
      <c r="D74" s="96"/>
      <c r="E74" s="102"/>
      <c r="F74" s="102"/>
      <c r="G74" s="102"/>
      <c r="H74" s="102"/>
      <c r="I74" s="57"/>
      <c r="J74" s="57"/>
      <c r="K74" s="57"/>
      <c r="L74" s="57"/>
    </row>
    <row r="75" spans="1:12" ht="12.75">
      <c r="A75" s="43"/>
      <c r="B75" s="225" t="s">
        <v>175</v>
      </c>
      <c r="C75" s="225"/>
      <c r="D75" s="225"/>
      <c r="E75" s="225"/>
      <c r="F75" s="225"/>
      <c r="G75" s="225"/>
      <c r="H75" s="230"/>
      <c r="I75" s="230"/>
      <c r="J75" s="230"/>
      <c r="K75" s="230"/>
      <c r="L75" s="230"/>
    </row>
    <row r="76" spans="1:12" ht="12.75">
      <c r="A76" s="43"/>
      <c r="B76" s="40"/>
      <c r="C76" s="40"/>
      <c r="D76" s="40"/>
      <c r="E76" s="40"/>
      <c r="F76" s="40"/>
      <c r="G76" s="40"/>
      <c r="H76" s="40"/>
      <c r="I76" s="40"/>
      <c r="J76" s="48"/>
      <c r="K76" s="40"/>
      <c r="L76" s="48"/>
    </row>
    <row r="77" spans="1:12" ht="12.75">
      <c r="A77" s="41" t="s">
        <v>64</v>
      </c>
      <c r="B77" s="42" t="s">
        <v>65</v>
      </c>
      <c r="C77" s="40"/>
      <c r="D77" s="40"/>
      <c r="E77" s="40"/>
      <c r="F77" s="40"/>
      <c r="G77" s="40"/>
      <c r="H77" s="40"/>
      <c r="I77" s="40"/>
      <c r="J77" s="40"/>
      <c r="K77" s="40"/>
      <c r="L77" s="40"/>
    </row>
    <row r="78" spans="1:12" ht="26.25" customHeight="1">
      <c r="A78" s="43"/>
      <c r="B78" s="225" t="s">
        <v>147</v>
      </c>
      <c r="C78" s="225"/>
      <c r="D78" s="225"/>
      <c r="E78" s="225"/>
      <c r="F78" s="225"/>
      <c r="G78" s="225"/>
      <c r="H78" s="226"/>
      <c r="I78" s="226"/>
      <c r="J78" s="226"/>
      <c r="K78" s="226"/>
      <c r="L78" s="226"/>
    </row>
    <row r="79" spans="1:12" ht="12.75">
      <c r="A79" s="43"/>
      <c r="B79" s="40"/>
      <c r="C79" s="40"/>
      <c r="D79" s="40"/>
      <c r="E79" s="40"/>
      <c r="F79" s="40"/>
      <c r="G79" s="40"/>
      <c r="H79" s="40"/>
      <c r="I79" s="40"/>
      <c r="J79" s="40"/>
      <c r="K79" s="40"/>
      <c r="L79" s="40"/>
    </row>
    <row r="80" spans="1:12" s="57" customFormat="1" ht="12.75">
      <c r="A80" s="82" t="s">
        <v>66</v>
      </c>
      <c r="B80" s="185" t="s">
        <v>67</v>
      </c>
      <c r="C80" s="186"/>
      <c r="D80" s="186"/>
      <c r="E80" s="186"/>
      <c r="F80" s="186"/>
      <c r="G80" s="186"/>
      <c r="H80" s="186"/>
      <c r="I80" s="186"/>
      <c r="J80" s="186"/>
      <c r="K80" s="186"/>
      <c r="L80" s="186"/>
    </row>
    <row r="81" spans="1:2" s="57" customFormat="1" ht="12.75">
      <c r="A81" s="52"/>
      <c r="B81" s="40" t="s">
        <v>282</v>
      </c>
    </row>
    <row r="82" s="57" customFormat="1" ht="12.75">
      <c r="A82" s="52"/>
    </row>
    <row r="83" spans="1:12" ht="14.25" customHeight="1">
      <c r="A83" s="41" t="s">
        <v>68</v>
      </c>
      <c r="B83" s="42" t="s">
        <v>142</v>
      </c>
      <c r="C83" s="40"/>
      <c r="D83" s="40"/>
      <c r="E83" s="40"/>
      <c r="F83" s="40"/>
      <c r="G83" s="40"/>
      <c r="H83" s="40"/>
      <c r="I83" s="40"/>
      <c r="J83" s="40"/>
      <c r="K83" s="40"/>
      <c r="L83" s="40"/>
    </row>
    <row r="84" spans="1:12" ht="15" customHeight="1">
      <c r="A84" s="41"/>
      <c r="B84" s="224" t="s">
        <v>244</v>
      </c>
      <c r="C84" s="224"/>
      <c r="D84" s="224"/>
      <c r="E84" s="224"/>
      <c r="F84" s="224"/>
      <c r="G84" s="224"/>
      <c r="H84" s="224"/>
      <c r="I84" s="224"/>
      <c r="J84" s="224"/>
      <c r="K84" s="224"/>
      <c r="L84" s="224"/>
    </row>
    <row r="85" ht="14.25" customHeight="1"/>
    <row r="86" spans="1:12" ht="12.75">
      <c r="A86" s="41" t="s">
        <v>69</v>
      </c>
      <c r="B86" s="42" t="s">
        <v>70</v>
      </c>
      <c r="C86" s="40"/>
      <c r="D86" s="40"/>
      <c r="E86" s="40"/>
      <c r="F86" s="40"/>
      <c r="G86" s="40"/>
      <c r="H86" s="40"/>
      <c r="I86" s="40"/>
      <c r="J86" s="40"/>
      <c r="K86" s="40"/>
      <c r="L86" s="40"/>
    </row>
    <row r="87" spans="1:12" ht="29.25" customHeight="1">
      <c r="A87" s="43"/>
      <c r="B87" s="233" t="s">
        <v>319</v>
      </c>
      <c r="C87" s="233"/>
      <c r="D87" s="233"/>
      <c r="E87" s="233"/>
      <c r="F87" s="233"/>
      <c r="G87" s="233"/>
      <c r="H87" s="233"/>
      <c r="I87" s="233"/>
      <c r="J87" s="233"/>
      <c r="K87" s="233"/>
      <c r="L87" s="233"/>
    </row>
    <row r="88" spans="1:12" ht="12.75">
      <c r="A88" s="43"/>
      <c r="B88" s="40"/>
      <c r="C88" s="40"/>
      <c r="D88" s="40"/>
      <c r="E88" s="40"/>
      <c r="F88" s="40"/>
      <c r="G88" s="40"/>
      <c r="H88" s="40"/>
      <c r="I88" s="40"/>
      <c r="J88" s="40"/>
      <c r="K88" s="40"/>
      <c r="L88" s="40"/>
    </row>
    <row r="89" spans="1:12" ht="12.75">
      <c r="A89" s="82" t="s">
        <v>143</v>
      </c>
      <c r="B89" s="164" t="s">
        <v>133</v>
      </c>
      <c r="C89" s="44"/>
      <c r="D89" s="44"/>
      <c r="E89" s="44"/>
      <c r="F89" s="44"/>
      <c r="G89" s="44"/>
      <c r="H89" s="40"/>
      <c r="I89" s="40"/>
      <c r="J89" s="40"/>
      <c r="K89" s="40"/>
      <c r="L89" s="40"/>
    </row>
    <row r="90" spans="1:12" ht="12.75">
      <c r="A90" s="82"/>
      <c r="B90" s="44" t="s">
        <v>320</v>
      </c>
      <c r="C90" s="44"/>
      <c r="D90" s="44"/>
      <c r="E90" s="44"/>
      <c r="F90" s="44"/>
      <c r="G90" s="44"/>
      <c r="H90" s="40"/>
      <c r="I90" s="40"/>
      <c r="J90" s="40"/>
      <c r="K90" s="40"/>
      <c r="L90" s="40"/>
    </row>
    <row r="91" spans="1:12" ht="12.75">
      <c r="A91" s="82"/>
      <c r="B91" s="44"/>
      <c r="C91" s="44"/>
      <c r="D91" s="44"/>
      <c r="E91" s="44"/>
      <c r="F91" s="57"/>
      <c r="G91" s="132" t="s">
        <v>1</v>
      </c>
      <c r="H91" s="40"/>
      <c r="I91" s="40"/>
      <c r="J91" s="40"/>
      <c r="K91" s="40"/>
      <c r="L91" s="40"/>
    </row>
    <row r="92" spans="1:12" ht="12.75">
      <c r="A92" s="82"/>
      <c r="B92" s="164" t="s">
        <v>158</v>
      </c>
      <c r="C92" s="44"/>
      <c r="D92" s="44"/>
      <c r="E92" s="44"/>
      <c r="F92" s="57"/>
      <c r="G92" s="165"/>
      <c r="H92" s="40"/>
      <c r="I92" s="40"/>
      <c r="J92" s="40"/>
      <c r="K92" s="40"/>
      <c r="L92" s="40"/>
    </row>
    <row r="93" spans="1:12" ht="12.75">
      <c r="A93" s="82"/>
      <c r="B93" s="44" t="s">
        <v>249</v>
      </c>
      <c r="C93" s="44"/>
      <c r="D93" s="44"/>
      <c r="E93" s="44"/>
      <c r="F93" s="57"/>
      <c r="G93" s="165">
        <v>987225</v>
      </c>
      <c r="H93" s="40"/>
      <c r="I93" s="40"/>
      <c r="J93" s="40"/>
      <c r="K93" s="40"/>
      <c r="L93" s="40"/>
    </row>
    <row r="94" spans="1:12" ht="12.75">
      <c r="A94" s="82"/>
      <c r="B94" s="44" t="s">
        <v>256</v>
      </c>
      <c r="C94" s="44"/>
      <c r="D94" s="44"/>
      <c r="E94" s="44"/>
      <c r="F94" s="57"/>
      <c r="G94" s="165">
        <v>768671</v>
      </c>
      <c r="H94" s="40"/>
      <c r="I94" s="40"/>
      <c r="J94" s="40"/>
      <c r="K94" s="40"/>
      <c r="L94" s="40"/>
    </row>
    <row r="95" spans="1:12" ht="12.75">
      <c r="A95" s="82"/>
      <c r="B95" s="166" t="s">
        <v>245</v>
      </c>
      <c r="C95" s="44"/>
      <c r="D95" s="44"/>
      <c r="E95" s="44"/>
      <c r="F95" s="57"/>
      <c r="G95" s="165">
        <v>85375</v>
      </c>
      <c r="H95" s="40"/>
      <c r="I95" s="40"/>
      <c r="J95" s="40"/>
      <c r="K95" s="40"/>
      <c r="L95" s="40"/>
    </row>
    <row r="96" spans="1:12" ht="12.75">
      <c r="A96" s="82"/>
      <c r="B96" s="166" t="s">
        <v>246</v>
      </c>
      <c r="C96" s="44"/>
      <c r="D96" s="44"/>
      <c r="E96" s="44"/>
      <c r="F96" s="57"/>
      <c r="G96" s="165">
        <v>7653805</v>
      </c>
      <c r="H96" s="40"/>
      <c r="I96" s="40"/>
      <c r="J96" s="40"/>
      <c r="K96" s="40"/>
      <c r="L96" s="40"/>
    </row>
    <row r="97" spans="1:12" ht="12.75">
      <c r="A97" s="82"/>
      <c r="B97" s="166" t="s">
        <v>247</v>
      </c>
      <c r="C97" s="44"/>
      <c r="D97" s="44"/>
      <c r="E97" s="44"/>
      <c r="F97" s="57"/>
      <c r="G97" s="165">
        <v>7812514</v>
      </c>
      <c r="H97" s="40"/>
      <c r="I97" s="40"/>
      <c r="J97" s="40"/>
      <c r="K97" s="40"/>
      <c r="L97" s="40"/>
    </row>
    <row r="98" spans="1:12" ht="12.75">
      <c r="A98" s="82"/>
      <c r="B98" s="166"/>
      <c r="C98" s="44"/>
      <c r="D98" s="44"/>
      <c r="E98" s="44"/>
      <c r="F98" s="57"/>
      <c r="G98" s="165"/>
      <c r="H98" s="40"/>
      <c r="I98" s="40"/>
      <c r="J98" s="40"/>
      <c r="K98" s="40"/>
      <c r="L98" s="40"/>
    </row>
    <row r="99" spans="1:12" ht="12.75">
      <c r="A99" s="41" t="s">
        <v>144</v>
      </c>
      <c r="B99" s="42" t="s">
        <v>71</v>
      </c>
      <c r="C99" s="40"/>
      <c r="D99" s="40"/>
      <c r="E99" s="40"/>
      <c r="F99" s="40"/>
      <c r="G99" s="40"/>
      <c r="H99" s="40"/>
      <c r="I99" s="40"/>
      <c r="J99" s="40"/>
      <c r="K99" s="40"/>
      <c r="L99" s="40"/>
    </row>
    <row r="100" spans="1:12" ht="53.25" customHeight="1">
      <c r="A100" s="41"/>
      <c r="B100" s="229" t="s">
        <v>298</v>
      </c>
      <c r="C100" s="229"/>
      <c r="D100" s="229"/>
      <c r="E100" s="229"/>
      <c r="F100" s="229"/>
      <c r="G100" s="229"/>
      <c r="H100" s="229"/>
      <c r="I100" s="229"/>
      <c r="J100" s="229"/>
      <c r="K100" s="229"/>
      <c r="L100" s="229"/>
    </row>
    <row r="101" spans="1:12" ht="10.5" customHeight="1">
      <c r="A101" s="41"/>
      <c r="B101" s="45"/>
      <c r="C101" s="45"/>
      <c r="D101" s="45"/>
      <c r="E101" s="45"/>
      <c r="F101" s="45"/>
      <c r="G101" s="45"/>
      <c r="H101" s="45"/>
      <c r="I101" s="45"/>
      <c r="J101" s="45"/>
      <c r="K101" s="45"/>
      <c r="L101" s="45"/>
    </row>
    <row r="102" spans="1:12" ht="90.75" customHeight="1">
      <c r="A102" s="41"/>
      <c r="B102" s="229" t="s">
        <v>146</v>
      </c>
      <c r="C102" s="229"/>
      <c r="D102" s="229"/>
      <c r="E102" s="229"/>
      <c r="F102" s="229"/>
      <c r="G102" s="229"/>
      <c r="H102" s="229"/>
      <c r="I102" s="229"/>
      <c r="J102" s="229"/>
      <c r="K102" s="229"/>
      <c r="L102" s="229"/>
    </row>
    <row r="103" spans="1:12" ht="12.75">
      <c r="A103" s="41"/>
      <c r="B103" s="45"/>
      <c r="C103" s="45"/>
      <c r="D103" s="45"/>
      <c r="E103" s="45"/>
      <c r="F103" s="45"/>
      <c r="G103" s="124" t="s">
        <v>283</v>
      </c>
      <c r="H103" s="45"/>
      <c r="I103" s="45"/>
      <c r="J103" s="45"/>
      <c r="K103" s="45"/>
      <c r="L103" s="45"/>
    </row>
    <row r="104" spans="1:12" ht="12.75">
      <c r="A104" s="41"/>
      <c r="B104" s="45"/>
      <c r="C104" s="45"/>
      <c r="D104" s="45"/>
      <c r="E104" s="124" t="s">
        <v>192</v>
      </c>
      <c r="F104" s="62"/>
      <c r="G104" s="124" t="s">
        <v>134</v>
      </c>
      <c r="H104" s="45"/>
      <c r="I104" s="45"/>
      <c r="J104" s="45"/>
      <c r="K104" s="45"/>
      <c r="L104" s="45"/>
    </row>
    <row r="105" spans="1:12" ht="12.75">
      <c r="A105" s="41"/>
      <c r="B105" s="45"/>
      <c r="C105" s="45"/>
      <c r="D105" s="45"/>
      <c r="E105" s="124" t="s">
        <v>118</v>
      </c>
      <c r="F105" s="62"/>
      <c r="G105" s="124" t="s">
        <v>118</v>
      </c>
      <c r="H105" s="45"/>
      <c r="I105" s="45"/>
      <c r="J105" s="45"/>
      <c r="K105" s="45"/>
      <c r="L105" s="45"/>
    </row>
    <row r="106" spans="1:12" ht="12.75">
      <c r="A106" s="41"/>
      <c r="B106" s="45"/>
      <c r="C106" s="45"/>
      <c r="D106" s="45"/>
      <c r="E106" s="207">
        <v>38717</v>
      </c>
      <c r="F106" s="208"/>
      <c r="G106" s="207">
        <v>38717</v>
      </c>
      <c r="H106" s="45"/>
      <c r="I106" s="45"/>
      <c r="J106" s="45"/>
      <c r="K106" s="45"/>
      <c r="L106" s="45"/>
    </row>
    <row r="107" spans="1:12" ht="12.75">
      <c r="A107" s="41"/>
      <c r="B107" s="45"/>
      <c r="C107" s="45"/>
      <c r="D107" s="45"/>
      <c r="E107" s="61" t="s">
        <v>1</v>
      </c>
      <c r="F107" s="62"/>
      <c r="G107" s="61" t="s">
        <v>1</v>
      </c>
      <c r="H107" s="45"/>
      <c r="I107" s="45"/>
      <c r="J107" s="45"/>
      <c r="K107" s="45"/>
      <c r="L107" s="45"/>
    </row>
    <row r="108" spans="1:12" ht="12.75">
      <c r="A108" s="41"/>
      <c r="B108" s="45"/>
      <c r="C108" s="45"/>
      <c r="D108" s="45"/>
      <c r="E108" s="61"/>
      <c r="F108" s="62"/>
      <c r="G108" s="61"/>
      <c r="H108" s="45"/>
      <c r="I108" s="45"/>
      <c r="J108" s="45"/>
      <c r="K108" s="45"/>
      <c r="L108" s="45"/>
    </row>
    <row r="109" spans="1:12" ht="13.5" thickBot="1">
      <c r="A109" s="41"/>
      <c r="B109" s="229" t="s">
        <v>119</v>
      </c>
      <c r="C109" s="229"/>
      <c r="D109" s="229"/>
      <c r="E109" s="67">
        <v>8133183</v>
      </c>
      <c r="F109" s="66"/>
      <c r="G109" s="67">
        <v>35478418</v>
      </c>
      <c r="H109" s="45"/>
      <c r="I109" s="45"/>
      <c r="J109" s="45"/>
      <c r="K109" s="45"/>
      <c r="L109" s="45"/>
    </row>
    <row r="110" spans="1:12" ht="13.5" thickTop="1">
      <c r="A110" s="41"/>
      <c r="B110" s="45"/>
      <c r="C110" s="45"/>
      <c r="D110" s="45"/>
      <c r="E110" s="45"/>
      <c r="F110" s="45"/>
      <c r="G110" s="45"/>
      <c r="H110" s="45"/>
      <c r="I110" s="45"/>
      <c r="J110" s="45"/>
      <c r="K110" s="45"/>
      <c r="L110" s="45"/>
    </row>
    <row r="111" spans="1:11" ht="12.75">
      <c r="A111" s="41" t="s">
        <v>145</v>
      </c>
      <c r="B111" s="42" t="s">
        <v>72</v>
      </c>
      <c r="C111" s="40"/>
      <c r="D111" s="40"/>
      <c r="E111" s="40"/>
      <c r="F111" s="40"/>
      <c r="G111" s="65" t="s">
        <v>1</v>
      </c>
      <c r="H111" s="40"/>
      <c r="I111" s="40"/>
      <c r="J111" s="40"/>
      <c r="K111" s="40"/>
    </row>
    <row r="112" spans="1:11" ht="12.75">
      <c r="A112" s="43"/>
      <c r="B112" s="40" t="s">
        <v>8</v>
      </c>
      <c r="C112" s="40"/>
      <c r="D112" s="40"/>
      <c r="E112" s="40"/>
      <c r="F112" s="40"/>
      <c r="G112" s="28">
        <v>862374</v>
      </c>
      <c r="H112" s="40"/>
      <c r="I112" s="40"/>
      <c r="J112" s="6"/>
      <c r="K112" s="40"/>
    </row>
    <row r="113" spans="1:11" ht="12.75">
      <c r="A113" s="43"/>
      <c r="B113" s="40" t="s">
        <v>290</v>
      </c>
      <c r="D113" s="40"/>
      <c r="E113" s="40"/>
      <c r="G113" s="28">
        <v>150000</v>
      </c>
      <c r="H113" s="40"/>
      <c r="I113" s="40"/>
      <c r="J113" s="6"/>
      <c r="K113" s="40"/>
    </row>
    <row r="114" spans="1:11" ht="12.75">
      <c r="A114" s="43"/>
      <c r="B114" s="40" t="s">
        <v>135</v>
      </c>
      <c r="C114" s="40"/>
      <c r="D114" s="40"/>
      <c r="E114" s="40"/>
      <c r="F114" s="40"/>
      <c r="G114" s="28">
        <v>-272102</v>
      </c>
      <c r="H114" s="40"/>
      <c r="I114" s="40"/>
      <c r="J114" s="6"/>
      <c r="K114" s="40"/>
    </row>
    <row r="115" spans="1:11" ht="13.5" thickBot="1">
      <c r="A115" s="40"/>
      <c r="B115" s="40"/>
      <c r="C115" s="40"/>
      <c r="D115" s="40"/>
      <c r="E115" s="40"/>
      <c r="F115" s="40"/>
      <c r="G115" s="196">
        <f>SUM(G112:G114)</f>
        <v>740272</v>
      </c>
      <c r="H115" s="40"/>
      <c r="I115" s="40"/>
      <c r="J115" s="6"/>
      <c r="K115" s="40"/>
    </row>
    <row r="116" spans="1:12" ht="13.5" thickTop="1">
      <c r="A116" s="40"/>
      <c r="B116" s="40"/>
      <c r="C116" s="40"/>
      <c r="D116" s="40"/>
      <c r="E116" s="40"/>
      <c r="F116" s="40"/>
      <c r="G116" s="40"/>
      <c r="H116" s="40"/>
      <c r="I116" s="40"/>
      <c r="J116" s="40"/>
      <c r="K116" s="40"/>
      <c r="L116" s="40"/>
    </row>
  </sheetData>
  <mergeCells count="16">
    <mergeCell ref="B109:D109"/>
    <mergeCell ref="B100:L100"/>
    <mergeCell ref="B102:L102"/>
    <mergeCell ref="B87:L87"/>
    <mergeCell ref="B84:L84"/>
    <mergeCell ref="B78:L78"/>
    <mergeCell ref="C39:L39"/>
    <mergeCell ref="B28:L28"/>
    <mergeCell ref="B75:L75"/>
    <mergeCell ref="C36:L36"/>
    <mergeCell ref="C37:L37"/>
    <mergeCell ref="A1:L1"/>
    <mergeCell ref="A2:L2"/>
    <mergeCell ref="A4:L4"/>
    <mergeCell ref="B11:L11"/>
    <mergeCell ref="B9:L9"/>
  </mergeCells>
  <printOptions horizontalCentered="1"/>
  <pageMargins left="0.17" right="0.17" top="1" bottom="1" header="0.5" footer="0.5"/>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R118"/>
  <sheetViews>
    <sheetView zoomScale="80" zoomScaleNormal="80" zoomScaleSheetLayoutView="75" workbookViewId="0" topLeftCell="A8">
      <selection activeCell="H107" sqref="H107"/>
    </sheetView>
  </sheetViews>
  <sheetFormatPr defaultColWidth="9.140625" defaultRowHeight="12.75"/>
  <cols>
    <col min="1" max="1" width="5.140625" style="0" customWidth="1"/>
    <col min="4" max="4" width="9.8515625" style="0" bestFit="1" customWidth="1"/>
    <col min="6" max="6" width="13.00390625" style="0" bestFit="1" customWidth="1"/>
    <col min="7" max="7" width="7.421875" style="0" customWidth="1"/>
    <col min="8" max="8" width="21.421875" style="0" bestFit="1" customWidth="1"/>
    <col min="9" max="9" width="3.57421875" style="0" customWidth="1"/>
    <col min="10" max="10" width="14.7109375" style="0" bestFit="1" customWidth="1"/>
    <col min="11" max="11" width="2.8515625" style="0" customWidth="1"/>
    <col min="12" max="12" width="13.28125" style="0" bestFit="1" customWidth="1"/>
    <col min="13" max="13" width="2.421875" style="0" customWidth="1"/>
    <col min="14" max="14" width="11.00390625" style="0" customWidth="1"/>
    <col min="15" max="15" width="3.00390625" style="0" customWidth="1"/>
    <col min="16" max="16" width="13.8515625" style="0" customWidth="1"/>
    <col min="17" max="17" width="3.28125" style="0" customWidth="1"/>
    <col min="18" max="18" width="13.7109375" style="0" customWidth="1"/>
  </cols>
  <sheetData>
    <row r="1" spans="1:12" ht="12.75">
      <c r="A1" s="215" t="s">
        <v>113</v>
      </c>
      <c r="B1" s="215"/>
      <c r="C1" s="215"/>
      <c r="D1" s="215"/>
      <c r="E1" s="215"/>
      <c r="F1" s="215"/>
      <c r="G1" s="215"/>
      <c r="H1" s="215"/>
      <c r="I1" s="215"/>
      <c r="J1" s="215"/>
      <c r="K1" s="215"/>
      <c r="L1" s="215"/>
    </row>
    <row r="2" spans="1:12" ht="12.75">
      <c r="A2" s="218" t="s">
        <v>0</v>
      </c>
      <c r="B2" s="218"/>
      <c r="C2" s="218"/>
      <c r="D2" s="218"/>
      <c r="E2" s="218"/>
      <c r="F2" s="218"/>
      <c r="G2" s="218"/>
      <c r="H2" s="218"/>
      <c r="I2" s="218"/>
      <c r="J2" s="218"/>
      <c r="K2" s="218"/>
      <c r="L2" s="218"/>
    </row>
    <row r="3" spans="1:12" ht="12.75">
      <c r="A3" s="212"/>
      <c r="B3" s="212"/>
      <c r="C3" s="212"/>
      <c r="D3" s="212"/>
      <c r="E3" s="212"/>
      <c r="F3" s="212"/>
      <c r="G3" s="212"/>
      <c r="H3" s="212"/>
      <c r="I3" s="212"/>
      <c r="J3" s="212"/>
      <c r="K3" s="212"/>
      <c r="L3" s="212"/>
    </row>
    <row r="4" spans="1:12" ht="12.75">
      <c r="A4" s="219" t="s">
        <v>313</v>
      </c>
      <c r="B4" s="219"/>
      <c r="C4" s="219"/>
      <c r="D4" s="219"/>
      <c r="E4" s="219"/>
      <c r="F4" s="219"/>
      <c r="G4" s="219"/>
      <c r="H4" s="219"/>
      <c r="I4" s="219"/>
      <c r="J4" s="219"/>
      <c r="K4" s="219"/>
      <c r="L4" s="219"/>
    </row>
    <row r="5" spans="1:12" ht="12.75">
      <c r="A5" s="40"/>
      <c r="B5" s="40"/>
      <c r="C5" s="40"/>
      <c r="D5" s="40"/>
      <c r="E5" s="40"/>
      <c r="F5" s="40"/>
      <c r="G5" s="40"/>
      <c r="H5" s="40"/>
      <c r="I5" s="40"/>
      <c r="J5" s="40"/>
      <c r="K5" s="40"/>
      <c r="L5" s="40"/>
    </row>
    <row r="6" spans="1:12" ht="12.75">
      <c r="A6" s="41" t="s">
        <v>73</v>
      </c>
      <c r="B6" s="42" t="s">
        <v>193</v>
      </c>
      <c r="C6" s="40"/>
      <c r="D6" s="40"/>
      <c r="E6" s="40"/>
      <c r="F6" s="40"/>
      <c r="G6" s="40"/>
      <c r="H6" s="40"/>
      <c r="I6" s="40"/>
      <c r="J6" s="40"/>
      <c r="K6" s="40"/>
      <c r="L6" s="40"/>
    </row>
    <row r="7" spans="1:12" ht="12.75">
      <c r="A7" s="43"/>
      <c r="B7" s="40"/>
      <c r="C7" s="44"/>
      <c r="D7" s="40"/>
      <c r="E7" s="44"/>
      <c r="F7" s="40"/>
      <c r="G7" s="40"/>
      <c r="H7" s="40"/>
      <c r="I7" s="40"/>
      <c r="J7" s="40"/>
      <c r="K7" s="40"/>
      <c r="L7" s="40"/>
    </row>
    <row r="8" spans="1:12" ht="12.75">
      <c r="A8" s="41" t="s">
        <v>74</v>
      </c>
      <c r="B8" s="42" t="s">
        <v>75</v>
      </c>
      <c r="C8" s="44"/>
      <c r="D8" s="40"/>
      <c r="E8" s="44"/>
      <c r="F8" s="40"/>
      <c r="G8" s="40"/>
      <c r="H8" s="40"/>
      <c r="I8" s="40"/>
      <c r="J8" s="40"/>
      <c r="K8" s="40"/>
      <c r="L8" s="40"/>
    </row>
    <row r="9" spans="1:12" ht="40.5" customHeight="1">
      <c r="A9" s="41"/>
      <c r="B9" s="234" t="s">
        <v>296</v>
      </c>
      <c r="C9" s="234"/>
      <c r="D9" s="234"/>
      <c r="E9" s="234"/>
      <c r="F9" s="234"/>
      <c r="G9" s="234"/>
      <c r="H9" s="234"/>
      <c r="I9" s="234"/>
      <c r="J9" s="234"/>
      <c r="K9" s="234"/>
      <c r="L9" s="234"/>
    </row>
    <row r="10" ht="12.75">
      <c r="A10" s="41"/>
    </row>
    <row r="11" spans="1:12" ht="12.75">
      <c r="A11" s="41" t="s">
        <v>76</v>
      </c>
      <c r="B11" s="42" t="s">
        <v>77</v>
      </c>
      <c r="C11" s="40"/>
      <c r="D11" s="40"/>
      <c r="E11" s="40"/>
      <c r="F11" s="40"/>
      <c r="G11" s="40"/>
      <c r="H11" s="40"/>
      <c r="I11" s="40"/>
      <c r="J11" s="40"/>
      <c r="K11" s="40"/>
      <c r="L11" s="40"/>
    </row>
    <row r="12" spans="1:12" ht="15" customHeight="1">
      <c r="A12" s="41"/>
      <c r="B12" s="167" t="s">
        <v>289</v>
      </c>
      <c r="C12" s="167"/>
      <c r="D12" s="167"/>
      <c r="E12" s="167"/>
      <c r="F12" s="167"/>
      <c r="G12" s="167"/>
      <c r="H12" s="167"/>
      <c r="I12" s="167"/>
      <c r="J12" s="167"/>
      <c r="K12" s="167"/>
      <c r="L12" s="167"/>
    </row>
    <row r="13" spans="1:12" ht="12.75">
      <c r="A13" s="41"/>
      <c r="B13" s="167" t="s">
        <v>279</v>
      </c>
      <c r="C13" s="137"/>
      <c r="D13" s="137"/>
      <c r="E13" s="137"/>
      <c r="F13" s="137"/>
      <c r="G13" s="137"/>
      <c r="H13" s="137"/>
      <c r="I13" s="137"/>
      <c r="J13" s="137"/>
      <c r="K13" s="137"/>
      <c r="L13" s="137"/>
    </row>
    <row r="14" spans="1:12" ht="12.75">
      <c r="A14" s="41"/>
      <c r="B14" s="42"/>
      <c r="C14" s="40"/>
      <c r="D14" s="74"/>
      <c r="E14" s="40"/>
      <c r="F14" s="141" t="s">
        <v>214</v>
      </c>
      <c r="G14" s="50"/>
      <c r="H14" s="152" t="s">
        <v>248</v>
      </c>
      <c r="I14" s="50"/>
      <c r="J14" s="50"/>
      <c r="K14" s="137"/>
      <c r="L14" s="137"/>
    </row>
    <row r="15" spans="1:12" ht="12.75">
      <c r="A15" s="41"/>
      <c r="B15" s="42"/>
      <c r="C15" s="40"/>
      <c r="D15" s="74"/>
      <c r="E15" s="40"/>
      <c r="F15" s="213">
        <v>38717</v>
      </c>
      <c r="G15" s="214"/>
      <c r="H15" s="213">
        <v>38625</v>
      </c>
      <c r="I15" s="50"/>
      <c r="J15" s="50"/>
      <c r="K15" s="137"/>
      <c r="L15" s="137"/>
    </row>
    <row r="16" spans="1:12" ht="13.5" thickBot="1">
      <c r="A16" s="41"/>
      <c r="B16" s="40" t="s">
        <v>33</v>
      </c>
      <c r="C16" s="40"/>
      <c r="D16" s="74"/>
      <c r="E16" s="142"/>
      <c r="F16" s="143">
        <v>722903</v>
      </c>
      <c r="G16" s="50"/>
      <c r="H16" s="143">
        <v>627383</v>
      </c>
      <c r="I16" s="50"/>
      <c r="J16" s="203"/>
      <c r="K16" s="137"/>
      <c r="L16" s="137"/>
    </row>
    <row r="17" spans="1:12" ht="13.5" thickTop="1">
      <c r="A17" s="41"/>
      <c r="B17" s="138"/>
      <c r="C17" s="138"/>
      <c r="D17" s="139"/>
      <c r="E17" s="140"/>
      <c r="F17" s="144"/>
      <c r="G17" s="137"/>
      <c r="H17" s="144"/>
      <c r="I17" s="137"/>
      <c r="J17" s="137"/>
      <c r="K17" s="137"/>
      <c r="L17" s="137"/>
    </row>
    <row r="18" spans="1:12" ht="12.75">
      <c r="A18" s="41" t="s">
        <v>78</v>
      </c>
      <c r="B18" s="42" t="s">
        <v>79</v>
      </c>
      <c r="C18" s="40"/>
      <c r="D18" s="40"/>
      <c r="E18" s="40"/>
      <c r="F18" s="40"/>
      <c r="G18" s="40"/>
      <c r="H18" s="40"/>
      <c r="I18" s="40"/>
      <c r="J18" s="40"/>
      <c r="K18" s="40"/>
      <c r="L18" s="40"/>
    </row>
    <row r="19" spans="1:12" ht="25.5" customHeight="1">
      <c r="A19" s="43"/>
      <c r="B19" s="222" t="s">
        <v>276</v>
      </c>
      <c r="C19" s="222"/>
      <c r="D19" s="222"/>
      <c r="E19" s="222"/>
      <c r="F19" s="222"/>
      <c r="G19" s="222"/>
      <c r="H19" s="222"/>
      <c r="I19" s="222"/>
      <c r="J19" s="222"/>
      <c r="K19" s="222"/>
      <c r="L19" s="222"/>
    </row>
    <row r="20" spans="1:12" ht="12.75">
      <c r="A20" s="43"/>
      <c r="B20" s="50"/>
      <c r="C20" s="50"/>
      <c r="D20" s="50"/>
      <c r="E20" s="50"/>
      <c r="F20" s="50"/>
      <c r="G20" s="50"/>
      <c r="H20" s="50"/>
      <c r="I20" s="50"/>
      <c r="J20" s="50"/>
      <c r="K20" s="50"/>
      <c r="L20" s="50"/>
    </row>
    <row r="21" spans="1:12" ht="12.75">
      <c r="A21" s="41" t="s">
        <v>80</v>
      </c>
      <c r="B21" s="42" t="s">
        <v>81</v>
      </c>
      <c r="C21" s="40"/>
      <c r="D21" s="40"/>
      <c r="E21" s="40"/>
      <c r="F21" s="40"/>
      <c r="G21" s="40"/>
      <c r="H21" s="40"/>
      <c r="I21" s="40"/>
      <c r="J21" s="40"/>
      <c r="K21" s="40"/>
      <c r="L21" s="40"/>
    </row>
    <row r="22" spans="1:12" ht="12.75">
      <c r="A22" s="43"/>
      <c r="B22" s="237" t="s">
        <v>110</v>
      </c>
      <c r="C22" s="237"/>
      <c r="D22" s="237"/>
      <c r="E22" s="237"/>
      <c r="F22" s="237"/>
      <c r="G22" s="237"/>
      <c r="H22" s="237"/>
      <c r="I22" s="237"/>
      <c r="J22" s="237"/>
      <c r="K22" s="237"/>
      <c r="L22" s="237"/>
    </row>
    <row r="23" spans="1:12" ht="12.75">
      <c r="A23" s="43"/>
      <c r="B23" s="40"/>
      <c r="C23" s="40"/>
      <c r="D23" s="40"/>
      <c r="E23" s="40"/>
      <c r="F23" s="40"/>
      <c r="G23" s="40"/>
      <c r="H23" s="40"/>
      <c r="I23" s="40"/>
      <c r="J23" s="40"/>
      <c r="K23" s="40"/>
      <c r="L23" s="40"/>
    </row>
    <row r="24" spans="1:12" ht="12.75">
      <c r="A24" s="41" t="s">
        <v>82</v>
      </c>
      <c r="B24" s="42" t="s">
        <v>34</v>
      </c>
      <c r="C24" s="40"/>
      <c r="D24" s="40"/>
      <c r="E24" s="40"/>
      <c r="F24" s="40"/>
      <c r="G24" s="40"/>
      <c r="H24" s="40"/>
      <c r="I24" s="40"/>
      <c r="J24" s="40"/>
      <c r="K24" s="40"/>
      <c r="L24" s="40"/>
    </row>
    <row r="25" spans="1:12" ht="12.75">
      <c r="A25" s="43"/>
      <c r="B25" s="235" t="s">
        <v>255</v>
      </c>
      <c r="C25" s="236"/>
      <c r="D25" s="236"/>
      <c r="E25" s="236"/>
      <c r="F25" s="236"/>
      <c r="G25" s="236"/>
      <c r="H25" s="236"/>
      <c r="I25" s="236"/>
      <c r="J25" s="236"/>
      <c r="K25" s="236"/>
      <c r="L25" s="236"/>
    </row>
    <row r="26" spans="1:12" s="89" customFormat="1" ht="12.75">
      <c r="A26" s="88"/>
      <c r="B26" s="168"/>
      <c r="C26" s="168"/>
      <c r="D26" s="168"/>
      <c r="E26" s="168"/>
      <c r="F26" s="201" t="s">
        <v>214</v>
      </c>
      <c r="G26" s="168"/>
      <c r="H26" s="201" t="s">
        <v>321</v>
      </c>
      <c r="I26" s="168"/>
      <c r="J26" s="168"/>
      <c r="K26" s="168"/>
      <c r="L26" s="168"/>
    </row>
    <row r="27" spans="1:12" s="89" customFormat="1" ht="12.75">
      <c r="A27" s="88"/>
      <c r="B27" s="169" t="s">
        <v>159</v>
      </c>
      <c r="C27" s="168"/>
      <c r="D27" s="168"/>
      <c r="E27" s="168"/>
      <c r="F27" s="170">
        <v>8401</v>
      </c>
      <c r="G27" s="168"/>
      <c r="H27" s="170">
        <v>274301</v>
      </c>
      <c r="I27" s="168"/>
      <c r="J27" s="168"/>
      <c r="K27" s="168"/>
      <c r="L27" s="168"/>
    </row>
    <row r="28" spans="1:12" s="89" customFormat="1" ht="12.75">
      <c r="A28" s="88"/>
      <c r="B28" s="169" t="s">
        <v>258</v>
      </c>
      <c r="C28" s="168"/>
      <c r="D28" s="168"/>
      <c r="E28" s="168"/>
      <c r="F28" s="170">
        <v>179500</v>
      </c>
      <c r="G28" s="168"/>
      <c r="H28" s="170">
        <v>440000</v>
      </c>
      <c r="I28" s="168"/>
      <c r="J28" s="168"/>
      <c r="K28" s="168"/>
      <c r="L28" s="168"/>
    </row>
    <row r="29" spans="1:12" s="89" customFormat="1" ht="12.75">
      <c r="A29" s="88"/>
      <c r="B29" s="169" t="s">
        <v>257</v>
      </c>
      <c r="C29" s="168"/>
      <c r="D29" s="168"/>
      <c r="E29" s="168"/>
      <c r="F29" s="170">
        <v>0</v>
      </c>
      <c r="G29" s="168"/>
      <c r="H29" s="170">
        <v>33123</v>
      </c>
      <c r="I29" s="168"/>
      <c r="J29" s="168"/>
      <c r="K29" s="168"/>
      <c r="L29" s="168"/>
    </row>
    <row r="30" spans="1:12" s="89" customFormat="1" ht="13.5" thickBot="1">
      <c r="A30" s="88"/>
      <c r="B30" s="169"/>
      <c r="C30" s="168"/>
      <c r="D30" s="168"/>
      <c r="E30" s="168"/>
      <c r="F30" s="171">
        <f>SUM(F27:F29)</f>
        <v>187901</v>
      </c>
      <c r="G30" s="168"/>
      <c r="H30" s="171">
        <f>SUM(H27:H29)</f>
        <v>747424</v>
      </c>
      <c r="I30" s="168"/>
      <c r="J30" s="168"/>
      <c r="K30" s="168"/>
      <c r="L30" s="168"/>
    </row>
    <row r="31" spans="1:12" s="89" customFormat="1" ht="13.5" thickTop="1">
      <c r="A31" s="88"/>
      <c r="B31" s="169"/>
      <c r="C31" s="168"/>
      <c r="D31" s="168"/>
      <c r="E31" s="168"/>
      <c r="F31" s="170"/>
      <c r="G31" s="168"/>
      <c r="H31" s="170"/>
      <c r="I31" s="168"/>
      <c r="J31" s="168"/>
      <c r="K31" s="168"/>
      <c r="L31" s="168"/>
    </row>
    <row r="32" spans="1:12" s="89" customFormat="1" ht="12.75">
      <c r="A32" s="88"/>
      <c r="B32" s="169" t="s">
        <v>286</v>
      </c>
      <c r="C32" s="168"/>
      <c r="D32" s="168"/>
      <c r="E32" s="168"/>
      <c r="F32" s="170"/>
      <c r="G32" s="168"/>
      <c r="H32" s="170"/>
      <c r="I32" s="168"/>
      <c r="J32" s="168"/>
      <c r="K32" s="168"/>
      <c r="L32" s="168"/>
    </row>
    <row r="33" spans="1:12" s="89" customFormat="1" ht="12.75">
      <c r="A33" s="88"/>
      <c r="B33" s="172"/>
      <c r="C33" s="173"/>
      <c r="D33" s="173"/>
      <c r="E33" s="173"/>
      <c r="F33" s="170"/>
      <c r="G33" s="168"/>
      <c r="H33" s="168"/>
      <c r="I33" s="168"/>
      <c r="J33" s="168"/>
      <c r="K33" s="168"/>
      <c r="L33" s="168"/>
    </row>
    <row r="34" spans="1:12" ht="12.75">
      <c r="A34" s="82" t="s">
        <v>83</v>
      </c>
      <c r="B34" s="164" t="s">
        <v>84</v>
      </c>
      <c r="C34" s="44"/>
      <c r="D34" s="44"/>
      <c r="E34" s="44"/>
      <c r="F34" s="44"/>
      <c r="G34" s="44"/>
      <c r="H34" s="44"/>
      <c r="I34" s="44"/>
      <c r="J34" s="44"/>
      <c r="K34" s="44"/>
      <c r="L34" s="44"/>
    </row>
    <row r="35" spans="1:12" ht="12.75">
      <c r="A35" s="52"/>
      <c r="B35" s="235" t="s">
        <v>259</v>
      </c>
      <c r="C35" s="236"/>
      <c r="D35" s="236"/>
      <c r="E35" s="236"/>
      <c r="F35" s="236"/>
      <c r="G35" s="236"/>
      <c r="H35" s="236"/>
      <c r="I35" s="236"/>
      <c r="J35" s="236"/>
      <c r="K35" s="236"/>
      <c r="L35" s="236"/>
    </row>
    <row r="36" spans="1:12" ht="12.75">
      <c r="A36" s="52"/>
      <c r="B36" s="162"/>
      <c r="C36" s="163"/>
      <c r="D36" s="163"/>
      <c r="E36" s="163"/>
      <c r="F36" s="163"/>
      <c r="G36" s="163"/>
      <c r="H36" s="163"/>
      <c r="I36" s="163"/>
      <c r="J36" s="163"/>
      <c r="K36" s="163"/>
      <c r="L36" s="163"/>
    </row>
    <row r="37" spans="1:12" ht="12.75">
      <c r="A37" s="41" t="s">
        <v>85</v>
      </c>
      <c r="B37" s="42" t="s">
        <v>86</v>
      </c>
      <c r="C37" s="40"/>
      <c r="D37" s="40"/>
      <c r="E37" s="40"/>
      <c r="F37" s="40"/>
      <c r="G37" s="40"/>
      <c r="H37" s="40"/>
      <c r="I37" s="40"/>
      <c r="J37" s="40"/>
      <c r="K37" s="40"/>
      <c r="L37" s="40"/>
    </row>
    <row r="38" spans="1:12" ht="12.75">
      <c r="A38" s="52"/>
      <c r="B38" s="209" t="s">
        <v>277</v>
      </c>
      <c r="C38" s="209"/>
      <c r="D38" s="209"/>
      <c r="E38" s="209"/>
      <c r="F38" s="209"/>
      <c r="G38" s="209"/>
      <c r="H38" s="209"/>
      <c r="I38" s="209"/>
      <c r="J38" s="209"/>
      <c r="K38" s="209"/>
      <c r="L38" s="209"/>
    </row>
    <row r="39" spans="1:12" ht="12.75">
      <c r="A39" s="52"/>
      <c r="B39" s="80"/>
      <c r="C39" s="80"/>
      <c r="D39" s="80"/>
      <c r="E39" s="80"/>
      <c r="F39" s="80"/>
      <c r="G39" s="80"/>
      <c r="H39" s="80"/>
      <c r="I39" s="80"/>
      <c r="J39" s="80"/>
      <c r="K39" s="80"/>
      <c r="L39" s="80"/>
    </row>
    <row r="40" spans="1:12" ht="12.75">
      <c r="A40" s="82" t="s">
        <v>87</v>
      </c>
      <c r="B40" s="238" t="s">
        <v>156</v>
      </c>
      <c r="C40" s="239"/>
      <c r="D40" s="239"/>
      <c r="E40" s="240"/>
      <c r="F40" s="240"/>
      <c r="G40" s="240"/>
      <c r="H40" s="240"/>
      <c r="I40" s="240"/>
      <c r="J40" s="80"/>
      <c r="K40" s="80"/>
      <c r="L40" s="80"/>
    </row>
    <row r="41" spans="1:12" s="57" customFormat="1" ht="12.75">
      <c r="A41" s="82"/>
      <c r="B41" s="79" t="s">
        <v>260</v>
      </c>
      <c r="C41" s="161"/>
      <c r="D41" s="161"/>
      <c r="E41" s="174"/>
      <c r="F41" s="174"/>
      <c r="G41" s="174"/>
      <c r="H41" s="174"/>
      <c r="I41" s="174"/>
      <c r="J41" s="80"/>
      <c r="K41" s="80"/>
      <c r="L41" s="80"/>
    </row>
    <row r="42" spans="1:12" ht="32.25" customHeight="1">
      <c r="A42" s="52"/>
      <c r="B42" s="235" t="s">
        <v>306</v>
      </c>
      <c r="C42" s="236"/>
      <c r="D42" s="236"/>
      <c r="E42" s="236"/>
      <c r="F42" s="236"/>
      <c r="G42" s="236"/>
      <c r="H42" s="236"/>
      <c r="I42" s="236"/>
      <c r="J42" s="236"/>
      <c r="K42" s="236"/>
      <c r="L42" s="236"/>
    </row>
    <row r="43" spans="1:12" ht="12.75">
      <c r="A43" s="52"/>
      <c r="B43" s="79"/>
      <c r="C43" s="81"/>
      <c r="D43" s="81"/>
      <c r="E43" s="80"/>
      <c r="F43" s="80"/>
      <c r="G43" s="80"/>
      <c r="H43" s="80"/>
      <c r="I43" s="80"/>
      <c r="J43" s="80"/>
      <c r="K43" s="80"/>
      <c r="L43" s="80"/>
    </row>
    <row r="44" spans="1:12" ht="12.75">
      <c r="A44" s="52"/>
      <c r="B44" s="83" t="s">
        <v>266</v>
      </c>
      <c r="C44" s="163"/>
      <c r="D44" s="163"/>
      <c r="E44" s="163"/>
      <c r="F44" s="163"/>
      <c r="G44" s="163"/>
      <c r="H44" s="163"/>
      <c r="I44" s="163"/>
      <c r="J44" s="163"/>
      <c r="K44" s="163"/>
      <c r="L44" s="163"/>
    </row>
    <row r="45" spans="1:12" ht="12.75">
      <c r="A45" s="52"/>
      <c r="B45" s="83" t="s">
        <v>301</v>
      </c>
      <c r="C45" s="81"/>
      <c r="D45" s="81"/>
      <c r="E45" s="80"/>
      <c r="F45" s="80"/>
      <c r="G45" s="80"/>
      <c r="H45" s="178"/>
      <c r="I45" s="80"/>
      <c r="J45" s="178"/>
      <c r="K45" s="80"/>
      <c r="L45" s="80"/>
    </row>
    <row r="46" spans="1:12" ht="12.75">
      <c r="A46" s="52"/>
      <c r="B46" s="83" t="s">
        <v>302</v>
      </c>
      <c r="C46" s="81"/>
      <c r="D46" s="81"/>
      <c r="E46" s="80"/>
      <c r="F46" s="80"/>
      <c r="G46" s="80"/>
      <c r="H46" s="178"/>
      <c r="I46" s="80"/>
      <c r="J46" s="178"/>
      <c r="K46" s="80"/>
      <c r="L46" s="80"/>
    </row>
    <row r="47" spans="1:12" ht="12.75">
      <c r="A47" s="52"/>
      <c r="B47" s="83" t="s">
        <v>303</v>
      </c>
      <c r="C47" s="81"/>
      <c r="D47" s="81"/>
      <c r="E47" s="80"/>
      <c r="F47" s="80"/>
      <c r="G47" s="80"/>
      <c r="H47" s="178"/>
      <c r="I47" s="80"/>
      <c r="J47" s="178"/>
      <c r="K47" s="80"/>
      <c r="L47" s="80"/>
    </row>
    <row r="48" spans="1:12" ht="12.75">
      <c r="A48" s="52"/>
      <c r="B48" s="125"/>
      <c r="C48" s="81"/>
      <c r="D48" s="81"/>
      <c r="E48" s="80"/>
      <c r="F48" s="80"/>
      <c r="G48" s="80"/>
      <c r="H48" s="178"/>
      <c r="I48" s="80"/>
      <c r="J48" s="178"/>
      <c r="K48" s="80"/>
      <c r="L48" s="80"/>
    </row>
    <row r="49" spans="1:12" ht="48">
      <c r="A49" s="127" t="s">
        <v>261</v>
      </c>
      <c r="B49" s="127" t="s">
        <v>194</v>
      </c>
      <c r="C49" s="81"/>
      <c r="D49" s="81"/>
      <c r="E49" s="80"/>
      <c r="F49" s="80"/>
      <c r="G49" s="80"/>
      <c r="H49" s="128" t="s">
        <v>328</v>
      </c>
      <c r="I49" s="80"/>
      <c r="J49" s="128" t="s">
        <v>263</v>
      </c>
      <c r="K49" s="80"/>
      <c r="L49" s="128" t="s">
        <v>267</v>
      </c>
    </row>
    <row r="50" spans="1:12" ht="12.75">
      <c r="A50" s="52"/>
      <c r="B50" s="126" t="s">
        <v>195</v>
      </c>
      <c r="C50" s="81"/>
      <c r="D50" s="81"/>
      <c r="E50" s="80"/>
      <c r="F50" s="80"/>
      <c r="G50" s="80"/>
      <c r="H50" s="80"/>
      <c r="I50" s="80"/>
      <c r="J50" s="80"/>
      <c r="K50" s="80"/>
      <c r="L50" s="80"/>
    </row>
    <row r="51" spans="1:7" ht="12.75">
      <c r="A51" s="177">
        <v>1</v>
      </c>
      <c r="B51" s="179" t="s">
        <v>285</v>
      </c>
      <c r="C51" s="180"/>
      <c r="D51" s="180"/>
      <c r="E51" s="180"/>
      <c r="F51" s="180"/>
      <c r="G51" s="81"/>
    </row>
    <row r="52" spans="1:12" ht="12.75">
      <c r="A52" s="177"/>
      <c r="B52" s="179" t="s">
        <v>284</v>
      </c>
      <c r="C52" s="180"/>
      <c r="D52" s="180"/>
      <c r="E52" s="180"/>
      <c r="F52" s="180"/>
      <c r="G52" s="81"/>
      <c r="H52" s="181">
        <v>726</v>
      </c>
      <c r="I52" s="81"/>
      <c r="J52" s="181">
        <v>-726</v>
      </c>
      <c r="K52" s="182"/>
      <c r="L52" s="181">
        <f>SUM(H52:J52)</f>
        <v>0</v>
      </c>
    </row>
    <row r="53" spans="1:12" ht="12.75">
      <c r="A53" s="175">
        <v>2</v>
      </c>
      <c r="B53" s="83" t="s">
        <v>215</v>
      </c>
      <c r="C53" s="81"/>
      <c r="D53" s="81"/>
      <c r="E53" s="80"/>
      <c r="F53" s="80"/>
      <c r="G53" s="80"/>
      <c r="H53" s="181">
        <v>0</v>
      </c>
      <c r="I53" s="80"/>
      <c r="J53" s="129">
        <v>0</v>
      </c>
      <c r="K53" s="176"/>
      <c r="L53" s="181">
        <f>SUM(H53:J53)</f>
        <v>0</v>
      </c>
    </row>
    <row r="54" spans="1:12" ht="12.75">
      <c r="A54" s="175">
        <v>3</v>
      </c>
      <c r="B54" s="83" t="s">
        <v>197</v>
      </c>
      <c r="C54" s="81"/>
      <c r="D54" s="81"/>
      <c r="E54" s="80"/>
      <c r="F54" s="80"/>
      <c r="G54" s="80"/>
      <c r="H54" s="181">
        <v>1099</v>
      </c>
      <c r="I54" s="80"/>
      <c r="J54" s="129">
        <v>-1099</v>
      </c>
      <c r="K54" s="176"/>
      <c r="L54" s="181">
        <f>SUM(H54:J54)</f>
        <v>0</v>
      </c>
    </row>
    <row r="55" spans="1:12" ht="12.75">
      <c r="A55" s="175"/>
      <c r="B55" s="83"/>
      <c r="C55" s="81"/>
      <c r="D55" s="81"/>
      <c r="E55" s="80"/>
      <c r="F55" s="80"/>
      <c r="G55" s="80"/>
      <c r="H55" s="181"/>
      <c r="I55" s="80"/>
      <c r="J55" s="129"/>
      <c r="K55" s="176"/>
      <c r="L55" s="129"/>
    </row>
    <row r="56" spans="1:12" ht="12.75">
      <c r="A56" s="175"/>
      <c r="B56" s="126" t="s">
        <v>198</v>
      </c>
      <c r="C56" s="81"/>
      <c r="D56" s="81"/>
      <c r="E56" s="80"/>
      <c r="F56" s="80"/>
      <c r="G56" s="80"/>
      <c r="H56" s="181"/>
      <c r="I56" s="80"/>
      <c r="J56" s="129"/>
      <c r="K56" s="176"/>
      <c r="L56" s="129"/>
    </row>
    <row r="57" spans="1:12" ht="12.75">
      <c r="A57" s="175">
        <v>4</v>
      </c>
      <c r="B57" s="83" t="s">
        <v>199</v>
      </c>
      <c r="C57" s="81"/>
      <c r="D57" s="81"/>
      <c r="E57" s="80"/>
      <c r="F57" s="80"/>
      <c r="G57" s="80"/>
      <c r="H57" s="181">
        <v>555</v>
      </c>
      <c r="I57" s="80"/>
      <c r="J57" s="129">
        <v>-175</v>
      </c>
      <c r="K57" s="176"/>
      <c r="L57" s="129">
        <f>SUM(H57:J57)</f>
        <v>380</v>
      </c>
    </row>
    <row r="58" spans="1:12" ht="12.75">
      <c r="A58" s="175">
        <v>5</v>
      </c>
      <c r="B58" s="83" t="s">
        <v>200</v>
      </c>
      <c r="C58" s="81"/>
      <c r="D58" s="81"/>
      <c r="E58" s="80"/>
      <c r="F58" s="80"/>
      <c r="G58" s="80"/>
      <c r="H58" s="181">
        <v>0</v>
      </c>
      <c r="I58" s="80"/>
      <c r="J58" s="129">
        <v>0</v>
      </c>
      <c r="K58" s="176"/>
      <c r="L58" s="129">
        <f>SUM(H58:J58)</f>
        <v>0</v>
      </c>
    </row>
    <row r="59" spans="1:12" ht="12.75">
      <c r="A59" s="175">
        <v>6</v>
      </c>
      <c r="B59" s="83" t="s">
        <v>201</v>
      </c>
      <c r="C59" s="81"/>
      <c r="D59" s="81"/>
      <c r="E59" s="80"/>
      <c r="F59" s="80"/>
      <c r="G59" s="80"/>
      <c r="H59" s="181">
        <v>0</v>
      </c>
      <c r="I59" s="80"/>
      <c r="J59" s="129">
        <v>0</v>
      </c>
      <c r="K59" s="176"/>
      <c r="L59" s="129">
        <f>SUM(H59:J59)</f>
        <v>0</v>
      </c>
    </row>
    <row r="60" spans="1:12" ht="12.75">
      <c r="A60" s="175"/>
      <c r="B60" s="83"/>
      <c r="C60" s="81"/>
      <c r="D60" s="81"/>
      <c r="E60" s="80"/>
      <c r="F60" s="80"/>
      <c r="G60" s="80"/>
      <c r="H60" s="181"/>
      <c r="I60" s="80"/>
      <c r="J60" s="129"/>
      <c r="K60" s="176"/>
      <c r="L60" s="129"/>
    </row>
    <row r="61" spans="1:12" ht="12.75">
      <c r="A61" s="175">
        <v>7</v>
      </c>
      <c r="B61" s="126" t="s">
        <v>262</v>
      </c>
      <c r="C61" s="81"/>
      <c r="D61" s="81"/>
      <c r="E61" s="80"/>
      <c r="F61" s="80"/>
      <c r="G61" s="80"/>
      <c r="H61" s="181">
        <v>0</v>
      </c>
      <c r="I61" s="80"/>
      <c r="J61" s="129">
        <v>2000</v>
      </c>
      <c r="K61" s="176"/>
      <c r="L61" s="129">
        <f>SUM(H61:J61)</f>
        <v>2000</v>
      </c>
    </row>
    <row r="62" spans="1:12" ht="12.75">
      <c r="A62" s="52"/>
      <c r="C62" s="81"/>
      <c r="D62" s="81"/>
      <c r="E62" s="80"/>
      <c r="F62" s="80"/>
      <c r="G62" s="80"/>
      <c r="H62" s="181"/>
      <c r="I62" s="80"/>
      <c r="J62" s="129"/>
      <c r="K62" s="176"/>
      <c r="L62" s="129"/>
    </row>
    <row r="63" spans="1:12" ht="13.5" thickBot="1">
      <c r="A63" s="52"/>
      <c r="B63" s="125" t="s">
        <v>36</v>
      </c>
      <c r="C63" s="81"/>
      <c r="D63" s="81"/>
      <c r="E63" s="80"/>
      <c r="F63" s="80"/>
      <c r="G63" s="80"/>
      <c r="H63" s="171">
        <f>SUM(H52:H61)</f>
        <v>2380</v>
      </c>
      <c r="I63" s="80"/>
      <c r="J63" s="171">
        <f>SUM(J52:J61)</f>
        <v>0</v>
      </c>
      <c r="K63" s="80"/>
      <c r="L63" s="171">
        <f>SUM(L52:L61)</f>
        <v>2380</v>
      </c>
    </row>
    <row r="64" spans="1:12" ht="13.5" thickTop="1">
      <c r="A64" s="52"/>
      <c r="B64" s="125"/>
      <c r="C64" s="81"/>
      <c r="D64" s="81"/>
      <c r="E64" s="80"/>
      <c r="F64" s="80"/>
      <c r="G64" s="80"/>
      <c r="H64" s="178"/>
      <c r="I64" s="80"/>
      <c r="J64" s="178"/>
      <c r="K64" s="80"/>
      <c r="L64" s="80"/>
    </row>
    <row r="65" spans="1:12" ht="12.75">
      <c r="A65" s="52"/>
      <c r="B65" s="83" t="s">
        <v>322</v>
      </c>
      <c r="C65" s="81"/>
      <c r="D65" s="81"/>
      <c r="E65" s="80"/>
      <c r="F65" s="80"/>
      <c r="G65" s="80"/>
      <c r="H65" s="178"/>
      <c r="I65" s="80"/>
      <c r="J65" s="178"/>
      <c r="K65" s="80"/>
      <c r="L65" s="80"/>
    </row>
    <row r="66" spans="1:12" ht="12.75">
      <c r="A66" s="52"/>
      <c r="B66" s="125"/>
      <c r="C66" s="81"/>
      <c r="D66" s="81"/>
      <c r="E66" s="80"/>
      <c r="F66" s="80"/>
      <c r="G66" s="80"/>
      <c r="H66" s="178"/>
      <c r="I66" s="80"/>
      <c r="J66" s="178"/>
      <c r="K66" s="80"/>
      <c r="L66" s="80"/>
    </row>
    <row r="67" spans="1:12" ht="12.75">
      <c r="A67" s="52"/>
      <c r="B67" s="197" t="s">
        <v>297</v>
      </c>
      <c r="C67" s="198"/>
      <c r="D67" s="198"/>
      <c r="E67" s="198"/>
      <c r="F67" s="198"/>
      <c r="G67" s="198"/>
      <c r="H67" s="198"/>
      <c r="I67" s="198"/>
      <c r="J67" s="198"/>
      <c r="K67" s="198"/>
      <c r="L67" s="198"/>
    </row>
    <row r="68" spans="1:12" ht="12.75">
      <c r="A68" s="52"/>
      <c r="B68" s="79"/>
      <c r="C68" s="81"/>
      <c r="D68" s="81"/>
      <c r="E68" s="80"/>
      <c r="F68" s="80"/>
      <c r="G68" s="80"/>
      <c r="H68" s="80"/>
      <c r="I68" s="80"/>
      <c r="J68" s="80"/>
      <c r="K68" s="80"/>
      <c r="L68" s="80"/>
    </row>
    <row r="69" spans="1:18" ht="71.25" customHeight="1">
      <c r="A69" s="127" t="s">
        <v>261</v>
      </c>
      <c r="B69" s="127" t="s">
        <v>194</v>
      </c>
      <c r="C69" s="81"/>
      <c r="D69" s="81"/>
      <c r="E69" s="80"/>
      <c r="F69" s="80"/>
      <c r="G69" s="80"/>
      <c r="H69" s="128" t="s">
        <v>202</v>
      </c>
      <c r="I69" s="80"/>
      <c r="J69" s="128" t="s">
        <v>323</v>
      </c>
      <c r="K69" s="80"/>
      <c r="L69" s="128" t="s">
        <v>324</v>
      </c>
      <c r="N69" s="128" t="s">
        <v>263</v>
      </c>
      <c r="P69" s="128" t="s">
        <v>278</v>
      </c>
      <c r="R69" s="128" t="s">
        <v>325</v>
      </c>
    </row>
    <row r="70" spans="1:14" ht="12.75">
      <c r="A70" s="127"/>
      <c r="B70" s="127"/>
      <c r="C70" s="81"/>
      <c r="D70" s="81"/>
      <c r="E70" s="80"/>
      <c r="F70" s="80"/>
      <c r="G70" s="80"/>
      <c r="H70" s="128"/>
      <c r="I70" s="80"/>
      <c r="J70" s="128"/>
      <c r="K70" s="80"/>
      <c r="L70" s="128"/>
      <c r="N70" s="80"/>
    </row>
    <row r="71" spans="1:12" ht="12.75">
      <c r="A71" s="52"/>
      <c r="B71" s="126" t="s">
        <v>195</v>
      </c>
      <c r="C71" s="81"/>
      <c r="D71" s="81"/>
      <c r="E71" s="80"/>
      <c r="F71" s="80"/>
      <c r="G71" s="80"/>
      <c r="H71" s="80"/>
      <c r="I71" s="80"/>
      <c r="J71" s="80"/>
      <c r="K71" s="80"/>
      <c r="L71" s="80"/>
    </row>
    <row r="72" spans="1:18" ht="27" customHeight="1">
      <c r="A72" s="177">
        <v>1</v>
      </c>
      <c r="B72" s="210" t="s">
        <v>196</v>
      </c>
      <c r="C72" s="211"/>
      <c r="D72" s="211"/>
      <c r="E72" s="211"/>
      <c r="F72" s="211"/>
      <c r="G72" s="80"/>
      <c r="H72" s="131">
        <v>5600</v>
      </c>
      <c r="I72" s="80"/>
      <c r="J72" s="131">
        <v>-4874</v>
      </c>
      <c r="K72" s="176"/>
      <c r="L72" s="131">
        <f>+H72+J72</f>
        <v>726</v>
      </c>
      <c r="N72" s="181">
        <v>-726</v>
      </c>
      <c r="P72" s="181">
        <v>0</v>
      </c>
      <c r="R72" s="181">
        <f>+L72+N72+P72</f>
        <v>0</v>
      </c>
    </row>
    <row r="73" spans="1:18" ht="12.75">
      <c r="A73" s="175">
        <v>2</v>
      </c>
      <c r="B73" s="83" t="s">
        <v>215</v>
      </c>
      <c r="C73" s="81"/>
      <c r="D73" s="81"/>
      <c r="E73" s="80"/>
      <c r="F73" s="80"/>
      <c r="G73" s="80"/>
      <c r="H73" s="129">
        <v>700</v>
      </c>
      <c r="I73" s="80"/>
      <c r="J73" s="129">
        <v>-700</v>
      </c>
      <c r="K73" s="176"/>
      <c r="L73" s="131">
        <f>+H73+J73</f>
        <v>0</v>
      </c>
      <c r="N73" s="129">
        <v>0</v>
      </c>
      <c r="P73" s="181">
        <v>0</v>
      </c>
      <c r="R73" s="181">
        <f aca="true" t="shared" si="0" ref="R73:R80">+L73+N73+P73</f>
        <v>0</v>
      </c>
    </row>
    <row r="74" spans="1:18" ht="12.75">
      <c r="A74" s="175">
        <v>3</v>
      </c>
      <c r="B74" s="83" t="s">
        <v>197</v>
      </c>
      <c r="C74" s="81"/>
      <c r="D74" s="81"/>
      <c r="E74" s="80"/>
      <c r="F74" s="80"/>
      <c r="G74" s="80"/>
      <c r="H74" s="129">
        <v>1600</v>
      </c>
      <c r="I74" s="80"/>
      <c r="J74" s="129">
        <v>-501</v>
      </c>
      <c r="K74" s="176"/>
      <c r="L74" s="131">
        <f>+H74+J74</f>
        <v>1099</v>
      </c>
      <c r="N74" s="129">
        <v>-1099</v>
      </c>
      <c r="P74" s="181">
        <v>0</v>
      </c>
      <c r="R74" s="181">
        <f t="shared" si="0"/>
        <v>0</v>
      </c>
    </row>
    <row r="75" spans="1:18" ht="12.75">
      <c r="A75" s="175"/>
      <c r="B75" s="83"/>
      <c r="C75" s="81"/>
      <c r="D75" s="81"/>
      <c r="E75" s="80"/>
      <c r="F75" s="80"/>
      <c r="G75" s="80"/>
      <c r="H75" s="129"/>
      <c r="I75" s="80"/>
      <c r="J75" s="129"/>
      <c r="K75" s="176"/>
      <c r="L75" s="129"/>
      <c r="N75" s="129"/>
      <c r="P75" s="181"/>
      <c r="R75" s="73"/>
    </row>
    <row r="76" spans="1:18" ht="12.75">
      <c r="A76" s="175"/>
      <c r="B76" s="126" t="s">
        <v>198</v>
      </c>
      <c r="C76" s="81"/>
      <c r="D76" s="81"/>
      <c r="E76" s="80"/>
      <c r="F76" s="80"/>
      <c r="G76" s="80"/>
      <c r="H76" s="129"/>
      <c r="I76" s="80"/>
      <c r="J76" s="129"/>
      <c r="K76" s="176"/>
      <c r="L76" s="129"/>
      <c r="P76" s="181"/>
      <c r="R76" s="73"/>
    </row>
    <row r="77" spans="1:18" ht="12.75">
      <c r="A77" s="175">
        <v>4</v>
      </c>
      <c r="B77" s="83" t="s">
        <v>199</v>
      </c>
      <c r="C77" s="81"/>
      <c r="D77" s="81"/>
      <c r="E77" s="80"/>
      <c r="F77" s="80"/>
      <c r="G77" s="80"/>
      <c r="H77" s="129">
        <v>850</v>
      </c>
      <c r="I77" s="80"/>
      <c r="J77" s="129">
        <v>-295</v>
      </c>
      <c r="K77" s="176"/>
      <c r="L77" s="129">
        <f>+H77+J77</f>
        <v>555</v>
      </c>
      <c r="N77" s="129">
        <v>-175</v>
      </c>
      <c r="P77" s="181">
        <v>0</v>
      </c>
      <c r="R77" s="181">
        <f t="shared" si="0"/>
        <v>380</v>
      </c>
    </row>
    <row r="78" spans="1:18" ht="12.75">
      <c r="A78" s="175">
        <v>5</v>
      </c>
      <c r="B78" s="83" t="s">
        <v>200</v>
      </c>
      <c r="C78" s="81"/>
      <c r="D78" s="81"/>
      <c r="E78" s="80"/>
      <c r="F78" s="80"/>
      <c r="G78" s="80"/>
      <c r="H78" s="129">
        <v>359</v>
      </c>
      <c r="I78" s="80"/>
      <c r="J78" s="129">
        <v>-359</v>
      </c>
      <c r="K78" s="176"/>
      <c r="L78" s="129">
        <f>+H78+J78</f>
        <v>0</v>
      </c>
      <c r="N78" s="129">
        <v>0</v>
      </c>
      <c r="P78" s="181">
        <v>0</v>
      </c>
      <c r="R78" s="181">
        <f t="shared" si="0"/>
        <v>0</v>
      </c>
    </row>
    <row r="79" spans="1:18" ht="12.75">
      <c r="A79" s="175">
        <v>6</v>
      </c>
      <c r="B79" s="83" t="s">
        <v>201</v>
      </c>
      <c r="C79" s="81"/>
      <c r="D79" s="81"/>
      <c r="E79" s="80"/>
      <c r="F79" s="80"/>
      <c r="G79" s="80"/>
      <c r="H79" s="129">
        <v>1800</v>
      </c>
      <c r="I79" s="80"/>
      <c r="J79" s="129">
        <v>-1800</v>
      </c>
      <c r="K79" s="176"/>
      <c r="L79" s="129">
        <f>+H79+J79</f>
        <v>0</v>
      </c>
      <c r="N79" s="129">
        <v>0</v>
      </c>
      <c r="P79" s="181">
        <v>0</v>
      </c>
      <c r="R79" s="181">
        <f t="shared" si="0"/>
        <v>0</v>
      </c>
    </row>
    <row r="80" spans="1:18" ht="12.75">
      <c r="A80" s="175">
        <v>7</v>
      </c>
      <c r="B80" s="83" t="s">
        <v>262</v>
      </c>
      <c r="C80" s="81"/>
      <c r="D80" s="81"/>
      <c r="E80" s="80"/>
      <c r="F80" s="80"/>
      <c r="G80" s="80"/>
      <c r="H80" s="129">
        <v>0</v>
      </c>
      <c r="I80" s="80"/>
      <c r="J80" s="129">
        <v>0</v>
      </c>
      <c r="K80" s="176"/>
      <c r="L80" s="129">
        <v>0</v>
      </c>
      <c r="N80" s="129">
        <v>2000</v>
      </c>
      <c r="P80" s="181">
        <v>-2000</v>
      </c>
      <c r="R80" s="181">
        <f t="shared" si="0"/>
        <v>0</v>
      </c>
    </row>
    <row r="81" spans="1:14" ht="12.75">
      <c r="A81" s="52"/>
      <c r="C81" s="81"/>
      <c r="D81" s="81"/>
      <c r="E81" s="80"/>
      <c r="F81" s="80"/>
      <c r="G81" s="80"/>
      <c r="H81" s="129"/>
      <c r="I81" s="80"/>
      <c r="J81" s="129"/>
      <c r="K81" s="176"/>
      <c r="L81" s="129"/>
      <c r="N81" s="129"/>
    </row>
    <row r="82" spans="1:18" ht="13.5" thickBot="1">
      <c r="A82" s="52"/>
      <c r="B82" s="125" t="s">
        <v>36</v>
      </c>
      <c r="C82" s="81"/>
      <c r="D82" s="81"/>
      <c r="E82" s="80"/>
      <c r="F82" s="80"/>
      <c r="G82" s="80"/>
      <c r="H82" s="130">
        <f>SUM(H72:H80)</f>
        <v>10909</v>
      </c>
      <c r="I82" s="80"/>
      <c r="J82" s="130">
        <f>SUM(J72:J80)</f>
        <v>-8529</v>
      </c>
      <c r="K82" s="80"/>
      <c r="L82" s="130">
        <f>SUM(L72:L79)</f>
        <v>2380</v>
      </c>
      <c r="N82" s="171">
        <f>SUM(N72:N81)</f>
        <v>0</v>
      </c>
      <c r="P82" s="171">
        <f>SUM(P72:P80)</f>
        <v>-2000</v>
      </c>
      <c r="R82" s="171">
        <f>SUM(R72:R80)</f>
        <v>380</v>
      </c>
    </row>
    <row r="83" spans="1:12" ht="13.5" thickTop="1">
      <c r="A83" s="52"/>
      <c r="B83" s="125"/>
      <c r="C83" s="81"/>
      <c r="D83" s="81"/>
      <c r="E83" s="80"/>
      <c r="F83" s="80"/>
      <c r="G83" s="80"/>
      <c r="H83" s="178"/>
      <c r="I83" s="80"/>
      <c r="J83" s="178"/>
      <c r="K83" s="80"/>
      <c r="L83" s="80"/>
    </row>
    <row r="84" spans="1:13" ht="12.75">
      <c r="A84" s="41" t="s">
        <v>93</v>
      </c>
      <c r="B84" s="42" t="s">
        <v>88</v>
      </c>
      <c r="C84" s="40"/>
      <c r="D84" s="40"/>
      <c r="E84" s="40"/>
      <c r="F84" s="40"/>
      <c r="G84" s="40"/>
      <c r="H84" s="40"/>
      <c r="I84" s="40"/>
      <c r="J84" s="40"/>
      <c r="K84" s="40"/>
      <c r="L84" s="40"/>
      <c r="M84" s="6"/>
    </row>
    <row r="85" spans="1:13" ht="12.75">
      <c r="A85" s="43"/>
      <c r="B85" s="44"/>
      <c r="C85" s="44"/>
      <c r="D85" s="44"/>
      <c r="E85" s="44"/>
      <c r="F85" s="44"/>
      <c r="G85" s="44"/>
      <c r="H85" s="44"/>
      <c r="I85" s="44"/>
      <c r="J85" s="132" t="s">
        <v>1</v>
      </c>
      <c r="K85" s="40"/>
      <c r="L85" s="40"/>
      <c r="M85" s="6"/>
    </row>
    <row r="86" spans="1:13" ht="12.75">
      <c r="A86" s="43"/>
      <c r="B86" s="44" t="s">
        <v>89</v>
      </c>
      <c r="C86" s="44" t="s">
        <v>90</v>
      </c>
      <c r="D86" s="44"/>
      <c r="E86" s="44"/>
      <c r="F86" s="44"/>
      <c r="G86" s="44"/>
      <c r="H86" s="44"/>
      <c r="I86" s="44"/>
      <c r="J86" s="44"/>
      <c r="K86" s="40"/>
      <c r="L86" s="40"/>
      <c r="M86" s="6"/>
    </row>
    <row r="87" spans="1:13" ht="12.75">
      <c r="A87" s="43"/>
      <c r="B87" s="44"/>
      <c r="C87" s="86" t="s">
        <v>212</v>
      </c>
      <c r="D87" s="44"/>
      <c r="E87" s="44"/>
      <c r="F87" s="44"/>
      <c r="G87" s="44"/>
      <c r="H87" s="44"/>
      <c r="I87" s="44"/>
      <c r="J87" s="8">
        <v>11059000</v>
      </c>
      <c r="K87" s="40"/>
      <c r="L87" s="40"/>
      <c r="M87" s="6"/>
    </row>
    <row r="88" spans="1:13" ht="12.75">
      <c r="A88" s="43"/>
      <c r="B88" s="44"/>
      <c r="C88" s="86" t="s">
        <v>213</v>
      </c>
      <c r="D88" s="44"/>
      <c r="E88" s="44"/>
      <c r="F88" s="44"/>
      <c r="G88" s="44"/>
      <c r="H88" s="44"/>
      <c r="I88" s="44"/>
      <c r="J88" s="8">
        <v>2381431</v>
      </c>
      <c r="K88" s="40"/>
      <c r="L88" s="40"/>
      <c r="M88" s="6"/>
    </row>
    <row r="89" spans="1:13" ht="12.75">
      <c r="A89" s="43"/>
      <c r="B89" s="44"/>
      <c r="C89" s="86" t="s">
        <v>153</v>
      </c>
      <c r="D89" s="44"/>
      <c r="E89" s="44"/>
      <c r="F89" s="44"/>
      <c r="G89" s="44"/>
      <c r="H89" s="44"/>
      <c r="I89" s="44"/>
      <c r="J89" s="8">
        <v>272102</v>
      </c>
      <c r="K89" s="40"/>
      <c r="L89" s="40"/>
      <c r="M89" s="6"/>
    </row>
    <row r="90" spans="1:13" ht="12.75">
      <c r="A90" s="43"/>
      <c r="B90" s="44"/>
      <c r="C90" s="86" t="s">
        <v>154</v>
      </c>
      <c r="D90" s="44"/>
      <c r="E90" s="44"/>
      <c r="F90" s="44"/>
      <c r="G90" s="44"/>
      <c r="H90" s="44"/>
      <c r="I90" s="44"/>
      <c r="J90" s="8">
        <v>294024</v>
      </c>
      <c r="K90" s="40"/>
      <c r="L90" s="40"/>
      <c r="M90" s="6"/>
    </row>
    <row r="91" spans="1:13" ht="13.5" thickBot="1">
      <c r="A91" s="43"/>
      <c r="B91" s="44"/>
      <c r="C91" s="44"/>
      <c r="D91" s="44"/>
      <c r="E91" s="44"/>
      <c r="F91" s="44"/>
      <c r="G91" s="44"/>
      <c r="H91" s="44"/>
      <c r="I91" s="44"/>
      <c r="J91" s="29">
        <f>SUM(J87:J90)</f>
        <v>14006557</v>
      </c>
      <c r="K91" s="40"/>
      <c r="L91" s="40"/>
      <c r="M91" s="6"/>
    </row>
    <row r="92" spans="1:13" ht="13.5" thickTop="1">
      <c r="A92" s="43"/>
      <c r="B92" s="44"/>
      <c r="C92" s="44"/>
      <c r="D92" s="44"/>
      <c r="E92" s="44"/>
      <c r="F92" s="44"/>
      <c r="G92" s="44"/>
      <c r="H92" s="44"/>
      <c r="I92" s="44"/>
      <c r="J92" s="28"/>
      <c r="K92" s="40"/>
      <c r="L92" s="40"/>
      <c r="M92" s="6"/>
    </row>
    <row r="93" spans="1:13" ht="12.75">
      <c r="A93" s="43"/>
      <c r="B93" s="44" t="s">
        <v>91</v>
      </c>
      <c r="C93" s="44" t="s">
        <v>92</v>
      </c>
      <c r="D93" s="44"/>
      <c r="E93" s="44"/>
      <c r="F93" s="44"/>
      <c r="G93" s="44"/>
      <c r="H93" s="44"/>
      <c r="I93" s="44"/>
      <c r="J93" s="54"/>
      <c r="K93" s="40"/>
      <c r="L93" s="40"/>
      <c r="M93" s="6"/>
    </row>
    <row r="94" spans="1:13" ht="12.75">
      <c r="A94" s="43"/>
      <c r="B94" s="44"/>
      <c r="C94" s="86" t="s">
        <v>211</v>
      </c>
      <c r="D94" s="44"/>
      <c r="E94" s="44"/>
      <c r="F94" s="44"/>
      <c r="G94" s="44"/>
      <c r="H94" s="44"/>
      <c r="I94" s="44"/>
      <c r="J94" s="8">
        <v>5459548</v>
      </c>
      <c r="K94" s="40"/>
      <c r="L94" s="40"/>
      <c r="M94" s="6"/>
    </row>
    <row r="95" spans="1:13" ht="12.75">
      <c r="A95" s="43"/>
      <c r="B95" s="44"/>
      <c r="C95" s="86" t="s">
        <v>155</v>
      </c>
      <c r="D95" s="44"/>
      <c r="E95" s="44"/>
      <c r="F95" s="44"/>
      <c r="G95" s="44"/>
      <c r="H95" s="44"/>
      <c r="I95" s="44"/>
      <c r="J95" s="26">
        <v>387962</v>
      </c>
      <c r="K95" s="40"/>
      <c r="L95" s="40"/>
      <c r="M95" s="6"/>
    </row>
    <row r="96" spans="1:13" ht="13.5" thickBot="1">
      <c r="A96" s="43"/>
      <c r="B96" s="44"/>
      <c r="C96" s="44"/>
      <c r="D96" s="44"/>
      <c r="E96" s="44"/>
      <c r="F96" s="44"/>
      <c r="G96" s="44"/>
      <c r="H96" s="44"/>
      <c r="I96" s="44"/>
      <c r="J96" s="53">
        <f>SUM(J94:J95)</f>
        <v>5847510</v>
      </c>
      <c r="K96" s="40"/>
      <c r="L96" s="40"/>
      <c r="M96" s="6"/>
    </row>
    <row r="97" spans="1:13" ht="13.5" thickTop="1">
      <c r="A97" s="43"/>
      <c r="B97" s="44"/>
      <c r="C97" s="44"/>
      <c r="D97" s="44"/>
      <c r="E97" s="44"/>
      <c r="F97" s="44"/>
      <c r="G97" s="44"/>
      <c r="H97" s="44"/>
      <c r="I97" s="44"/>
      <c r="J97" s="75"/>
      <c r="K97" s="40"/>
      <c r="L97" s="40"/>
      <c r="M97" s="6"/>
    </row>
    <row r="98" spans="1:13" ht="12.75">
      <c r="A98" s="43"/>
      <c r="B98" s="44" t="s">
        <v>112</v>
      </c>
      <c r="C98" s="6"/>
      <c r="D98" s="44"/>
      <c r="E98" s="44"/>
      <c r="F98" s="44"/>
      <c r="G98" s="44"/>
      <c r="H98" s="44"/>
      <c r="I98" s="44"/>
      <c r="J98" s="44"/>
      <c r="K98" s="40"/>
      <c r="L98" s="40"/>
      <c r="M98" s="6"/>
    </row>
    <row r="99" spans="1:13" ht="12.75">
      <c r="A99" s="43"/>
      <c r="B99" s="40"/>
      <c r="C99" s="40"/>
      <c r="D99" s="40"/>
      <c r="E99" s="40"/>
      <c r="F99" s="40"/>
      <c r="G99" s="40"/>
      <c r="H99" s="40"/>
      <c r="I99" s="40"/>
      <c r="J99" s="40"/>
      <c r="K99" s="40"/>
      <c r="L99" s="40"/>
      <c r="M99" s="6"/>
    </row>
    <row r="100" spans="1:13" ht="12.75">
      <c r="A100" s="41" t="s">
        <v>95</v>
      </c>
      <c r="B100" s="42" t="s">
        <v>94</v>
      </c>
      <c r="C100" s="40"/>
      <c r="D100" s="40"/>
      <c r="E100" s="40"/>
      <c r="F100" s="40"/>
      <c r="G100" s="40"/>
      <c r="H100" s="40"/>
      <c r="I100" s="40"/>
      <c r="J100" s="40"/>
      <c r="K100" s="40"/>
      <c r="L100" s="40"/>
      <c r="M100" s="6"/>
    </row>
    <row r="101" spans="1:13" ht="12.75" customHeight="1">
      <c r="A101" s="43"/>
      <c r="B101" s="237" t="s">
        <v>111</v>
      </c>
      <c r="C101" s="237"/>
      <c r="D101" s="237"/>
      <c r="E101" s="237"/>
      <c r="F101" s="237"/>
      <c r="G101" s="237"/>
      <c r="H101" s="237"/>
      <c r="I101" s="237"/>
      <c r="J101" s="237"/>
      <c r="K101" s="237"/>
      <c r="L101" s="237"/>
      <c r="M101" s="153"/>
    </row>
    <row r="102" spans="1:13" ht="12.75">
      <c r="A102" s="43"/>
      <c r="B102" s="40"/>
      <c r="C102" s="40"/>
      <c r="D102" s="40"/>
      <c r="E102" s="40"/>
      <c r="F102" s="40"/>
      <c r="G102" s="40"/>
      <c r="H102" s="40"/>
      <c r="I102" s="40"/>
      <c r="J102" s="40"/>
      <c r="K102" s="40"/>
      <c r="L102" s="40"/>
      <c r="M102" s="6"/>
    </row>
    <row r="103" spans="1:13" ht="12.75">
      <c r="A103" s="41" t="s">
        <v>97</v>
      </c>
      <c r="B103" s="42" t="s">
        <v>96</v>
      </c>
      <c r="C103" s="40"/>
      <c r="D103" s="40"/>
      <c r="E103" s="40"/>
      <c r="F103" s="40"/>
      <c r="G103" s="40"/>
      <c r="H103" s="40"/>
      <c r="I103" s="40"/>
      <c r="J103" s="40"/>
      <c r="K103" s="40"/>
      <c r="L103" s="40"/>
      <c r="M103" s="6"/>
    </row>
    <row r="104" spans="1:13" s="57" customFormat="1" ht="12.75">
      <c r="A104" s="82"/>
      <c r="B104" s="44" t="s">
        <v>251</v>
      </c>
      <c r="C104" s="44"/>
      <c r="D104" s="44"/>
      <c r="E104" s="44"/>
      <c r="F104" s="44"/>
      <c r="G104" s="44"/>
      <c r="H104" s="44"/>
      <c r="I104" s="44"/>
      <c r="J104" s="44"/>
      <c r="K104" s="44"/>
      <c r="L104" s="44"/>
      <c r="M104" s="32"/>
    </row>
    <row r="105" spans="1:13" s="57" customFormat="1" ht="64.5" customHeight="1">
      <c r="A105" s="52"/>
      <c r="B105" s="235" t="s">
        <v>326</v>
      </c>
      <c r="C105" s="236"/>
      <c r="D105" s="236"/>
      <c r="E105" s="236"/>
      <c r="F105" s="236"/>
      <c r="G105" s="236"/>
      <c r="H105" s="236"/>
      <c r="I105" s="236"/>
      <c r="J105" s="236"/>
      <c r="K105" s="236"/>
      <c r="L105" s="236"/>
      <c r="M105" s="32"/>
    </row>
    <row r="106" spans="1:13" ht="12.75">
      <c r="A106" s="43"/>
      <c r="B106" s="40"/>
      <c r="C106" s="40"/>
      <c r="D106" s="40"/>
      <c r="E106" s="40"/>
      <c r="F106" s="40"/>
      <c r="G106" s="40"/>
      <c r="H106" s="40"/>
      <c r="I106" s="40"/>
      <c r="J106" s="40"/>
      <c r="K106" s="40"/>
      <c r="L106" s="40"/>
      <c r="M106" s="6"/>
    </row>
    <row r="107" spans="1:13" ht="12.75">
      <c r="A107" s="41" t="s">
        <v>98</v>
      </c>
      <c r="B107" s="42" t="s">
        <v>40</v>
      </c>
      <c r="C107" s="40"/>
      <c r="D107" s="40"/>
      <c r="E107" s="40"/>
      <c r="F107" s="40"/>
      <c r="G107" s="40"/>
      <c r="H107" s="40"/>
      <c r="I107" s="40"/>
      <c r="J107" s="40"/>
      <c r="K107" s="40"/>
      <c r="L107" s="40"/>
      <c r="M107" s="6"/>
    </row>
    <row r="108" spans="1:13" ht="12.75">
      <c r="A108" s="43"/>
      <c r="B108" s="44" t="s">
        <v>208</v>
      </c>
      <c r="C108" s="44"/>
      <c r="D108" s="44"/>
      <c r="E108" s="44"/>
      <c r="F108" s="44"/>
      <c r="G108" s="44"/>
      <c r="H108" s="44"/>
      <c r="I108" s="44"/>
      <c r="J108" s="40"/>
      <c r="K108" s="40"/>
      <c r="L108" s="40"/>
      <c r="M108" s="6"/>
    </row>
    <row r="109" spans="1:13" ht="12.75">
      <c r="A109" s="43"/>
      <c r="B109" s="40"/>
      <c r="C109" s="40"/>
      <c r="D109" s="40"/>
      <c r="E109" s="40"/>
      <c r="F109" s="40"/>
      <c r="G109" s="40"/>
      <c r="H109" s="40"/>
      <c r="I109" s="40"/>
      <c r="J109" s="40"/>
      <c r="K109" s="40"/>
      <c r="L109" s="40"/>
      <c r="M109" s="6"/>
    </row>
    <row r="110" spans="1:13" ht="12.75">
      <c r="A110" s="41" t="s">
        <v>148</v>
      </c>
      <c r="B110" s="42" t="s">
        <v>103</v>
      </c>
      <c r="C110" s="40"/>
      <c r="D110" s="40"/>
      <c r="E110" s="40"/>
      <c r="F110" s="40"/>
      <c r="G110" s="40"/>
      <c r="H110" s="40"/>
      <c r="I110" s="40"/>
      <c r="J110" s="40"/>
      <c r="K110" s="40"/>
      <c r="L110" s="40"/>
      <c r="M110" s="6"/>
    </row>
    <row r="111" spans="1:13" ht="12.75">
      <c r="A111" s="41"/>
      <c r="B111" s="49" t="s">
        <v>99</v>
      </c>
      <c r="C111" s="44" t="s">
        <v>100</v>
      </c>
      <c r="D111" s="44"/>
      <c r="E111" s="44"/>
      <c r="F111" s="44"/>
      <c r="G111" s="44"/>
      <c r="H111" s="44"/>
      <c r="I111" s="44"/>
      <c r="J111" s="44"/>
      <c r="K111" s="44"/>
      <c r="L111" s="44"/>
      <c r="M111" s="32"/>
    </row>
    <row r="112" spans="1:13" ht="39.75" customHeight="1">
      <c r="A112" s="41"/>
      <c r="B112" s="40"/>
      <c r="C112" s="235" t="s">
        <v>304</v>
      </c>
      <c r="D112" s="235"/>
      <c r="E112" s="235"/>
      <c r="F112" s="235"/>
      <c r="G112" s="235"/>
      <c r="H112" s="235"/>
      <c r="I112" s="235"/>
      <c r="J112" s="235"/>
      <c r="K112" s="235"/>
      <c r="L112" s="235"/>
      <c r="M112" s="157"/>
    </row>
    <row r="113" spans="1:13" ht="12.75">
      <c r="A113" s="41"/>
      <c r="B113" s="49"/>
      <c r="C113" s="40"/>
      <c r="D113" s="40"/>
      <c r="E113" s="40"/>
      <c r="F113" s="40"/>
      <c r="G113" s="40"/>
      <c r="H113" s="40"/>
      <c r="I113" s="40"/>
      <c r="J113" s="40"/>
      <c r="K113" s="40"/>
      <c r="L113" s="40"/>
      <c r="M113" s="6"/>
    </row>
    <row r="114" spans="1:13" ht="12.75">
      <c r="A114" s="41"/>
      <c r="B114" s="49" t="s">
        <v>101</v>
      </c>
      <c r="C114" s="40" t="s">
        <v>121</v>
      </c>
      <c r="D114" s="40"/>
      <c r="E114" s="40"/>
      <c r="F114" s="40"/>
      <c r="G114" s="40"/>
      <c r="H114" s="40"/>
      <c r="I114" s="40"/>
      <c r="J114" s="40"/>
      <c r="K114" s="40"/>
      <c r="L114" s="40"/>
      <c r="M114" s="6"/>
    </row>
    <row r="115" spans="1:13" ht="12.75">
      <c r="A115" s="41"/>
      <c r="B115" s="42"/>
      <c r="C115" s="87" t="s">
        <v>210</v>
      </c>
      <c r="D115" s="40"/>
      <c r="E115" s="40"/>
      <c r="F115" s="40"/>
      <c r="G115" s="40"/>
      <c r="H115" s="40"/>
      <c r="I115" s="40"/>
      <c r="J115" s="40"/>
      <c r="K115" s="40"/>
      <c r="L115" s="40"/>
      <c r="M115" s="6"/>
    </row>
    <row r="116" spans="1:13" ht="12.75">
      <c r="A116" s="41"/>
      <c r="B116" s="42"/>
      <c r="C116" s="40"/>
      <c r="D116" s="40"/>
      <c r="E116" s="40"/>
      <c r="F116" s="40"/>
      <c r="G116" s="40"/>
      <c r="H116" s="40"/>
      <c r="I116" s="40"/>
      <c r="J116" s="40"/>
      <c r="K116" s="40"/>
      <c r="L116" s="40"/>
      <c r="M116" s="6"/>
    </row>
    <row r="117" spans="1:13" ht="12.75" customHeight="1">
      <c r="A117" s="41"/>
      <c r="B117" s="42"/>
      <c r="C117" s="79"/>
      <c r="D117" s="51"/>
      <c r="E117" s="51"/>
      <c r="F117" s="51"/>
      <c r="G117" s="51"/>
      <c r="H117" s="51"/>
      <c r="I117" s="51"/>
      <c r="J117" s="51"/>
      <c r="K117" s="51"/>
      <c r="L117" s="51"/>
      <c r="M117" s="51"/>
    </row>
    <row r="118" spans="1:13" ht="12.75">
      <c r="A118" s="49"/>
      <c r="B118" s="40"/>
      <c r="C118" s="51"/>
      <c r="D118" s="51"/>
      <c r="E118" s="51"/>
      <c r="F118" s="51"/>
      <c r="G118" s="51"/>
      <c r="H118" s="51"/>
      <c r="I118" s="51"/>
      <c r="J118" s="51"/>
      <c r="K118" s="51"/>
      <c r="L118" s="51"/>
      <c r="M118" s="6"/>
    </row>
  </sheetData>
  <mergeCells count="16">
    <mergeCell ref="A1:L1"/>
    <mergeCell ref="A2:L2"/>
    <mergeCell ref="A3:L3"/>
    <mergeCell ref="A4:L4"/>
    <mergeCell ref="B40:I40"/>
    <mergeCell ref="B38:L38"/>
    <mergeCell ref="B35:L35"/>
    <mergeCell ref="C112:L112"/>
    <mergeCell ref="B101:L101"/>
    <mergeCell ref="B105:L105"/>
    <mergeCell ref="B42:L42"/>
    <mergeCell ref="B72:F72"/>
    <mergeCell ref="B9:L9"/>
    <mergeCell ref="B19:L19"/>
    <mergeCell ref="B25:L25"/>
    <mergeCell ref="B22:L22"/>
  </mergeCells>
  <printOptions horizontalCentered="1"/>
  <pageMargins left="0.18" right="0.17" top="0.72" bottom="0.28" header="0.5" footer="0.17"/>
  <pageSetup horizontalDpi="600" verticalDpi="600" orientation="landscape" paperSize="9" scale="85" r:id="rId1"/>
  <rowBreaks count="3" manualBreakCount="3">
    <brk id="40" max="17" man="1"/>
    <brk id="76" max="17"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Affin Merchant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dc:creator>
  <cp:keywords/>
  <dc:description/>
  <cp:lastModifiedBy>Tai Li Ching</cp:lastModifiedBy>
  <cp:lastPrinted>2006-03-01T01:04:31Z</cp:lastPrinted>
  <dcterms:created xsi:type="dcterms:W3CDTF">2005-01-06T07:03:22Z</dcterms:created>
  <dcterms:modified xsi:type="dcterms:W3CDTF">2006-03-01T01:05:00Z</dcterms:modified>
  <cp:category/>
  <cp:version/>
  <cp:contentType/>
  <cp:contentStatus/>
</cp:coreProperties>
</file>